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BORATORIO\Desktop\MARIANO 2026\"/>
    </mc:Choice>
  </mc:AlternateContent>
  <bookViews>
    <workbookView xWindow="0" yWindow="0" windowWidth="24000" windowHeight="978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0" i="1" l="1"/>
  <c r="Q160" i="1" s="1"/>
  <c r="O160" i="1"/>
  <c r="N160" i="1"/>
  <c r="R160" i="1" s="1"/>
  <c r="K160" i="1"/>
  <c r="J160" i="1"/>
  <c r="L160" i="1" s="1"/>
  <c r="P159" i="1"/>
  <c r="Q159" i="1" s="1"/>
  <c r="O159" i="1"/>
  <c r="N159" i="1"/>
  <c r="R159" i="1" s="1"/>
  <c r="K159" i="1"/>
  <c r="J159" i="1"/>
  <c r="L159" i="1" s="1"/>
  <c r="P158" i="1"/>
  <c r="Q158" i="1" s="1"/>
  <c r="O158" i="1"/>
  <c r="N158" i="1"/>
  <c r="R158" i="1" s="1"/>
  <c r="K158" i="1"/>
  <c r="J158" i="1"/>
  <c r="P157" i="1"/>
  <c r="Q157" i="1" s="1"/>
  <c r="O157" i="1"/>
  <c r="N157" i="1"/>
  <c r="R157" i="1" s="1"/>
  <c r="K157" i="1"/>
  <c r="J157" i="1"/>
  <c r="P156" i="1"/>
  <c r="Q156" i="1" s="1"/>
  <c r="O156" i="1"/>
  <c r="N156" i="1"/>
  <c r="R156" i="1" s="1"/>
  <c r="K156" i="1"/>
  <c r="J156" i="1"/>
  <c r="L156" i="1" s="1"/>
  <c r="R155" i="1"/>
  <c r="O155" i="1"/>
  <c r="N155" i="1"/>
  <c r="P155" i="1" s="1"/>
  <c r="Q155" i="1" s="1"/>
  <c r="K155" i="1"/>
  <c r="J155" i="1"/>
  <c r="P154" i="1"/>
  <c r="Q154" i="1" s="1"/>
  <c r="O154" i="1"/>
  <c r="N154" i="1"/>
  <c r="R154" i="1" s="1"/>
  <c r="K154" i="1"/>
  <c r="J154" i="1"/>
  <c r="L154" i="1" s="1"/>
  <c r="O153" i="1"/>
  <c r="N153" i="1"/>
  <c r="P153" i="1" s="1"/>
  <c r="Q153" i="1" s="1"/>
  <c r="K153" i="1"/>
  <c r="J153" i="1"/>
  <c r="P152" i="1"/>
  <c r="Q152" i="1" s="1"/>
  <c r="O152" i="1"/>
  <c r="N152" i="1"/>
  <c r="R152" i="1" s="1"/>
  <c r="K152" i="1"/>
  <c r="J152" i="1"/>
  <c r="L152" i="1" s="1"/>
  <c r="R151" i="1"/>
  <c r="O151" i="1"/>
  <c r="N151" i="1"/>
  <c r="P151" i="1" s="1"/>
  <c r="Q151" i="1" s="1"/>
  <c r="K151" i="1"/>
  <c r="J151" i="1"/>
  <c r="J161" i="1" s="1"/>
  <c r="R149" i="1"/>
  <c r="R148" i="1"/>
  <c r="K148" i="1"/>
  <c r="O147" i="1"/>
  <c r="N147" i="1"/>
  <c r="K147" i="1"/>
  <c r="J147" i="1"/>
  <c r="R146" i="1"/>
  <c r="P146" i="1"/>
  <c r="Q146" i="1" s="1"/>
  <c r="O146" i="1"/>
  <c r="N146" i="1"/>
  <c r="K146" i="1"/>
  <c r="J146" i="1"/>
  <c r="L146" i="1" s="1"/>
  <c r="O145" i="1"/>
  <c r="N145" i="1"/>
  <c r="K145" i="1"/>
  <c r="J145" i="1"/>
  <c r="R144" i="1"/>
  <c r="P144" i="1"/>
  <c r="Q144" i="1" s="1"/>
  <c r="O144" i="1"/>
  <c r="N144" i="1"/>
  <c r="K144" i="1"/>
  <c r="J144" i="1"/>
  <c r="L144" i="1" s="1"/>
  <c r="O143" i="1"/>
  <c r="N143" i="1"/>
  <c r="K143" i="1"/>
  <c r="J143" i="1"/>
  <c r="R142" i="1"/>
  <c r="P142" i="1"/>
  <c r="Q142" i="1" s="1"/>
  <c r="O142" i="1"/>
  <c r="N142" i="1"/>
  <c r="K142" i="1"/>
  <c r="J142" i="1"/>
  <c r="L142" i="1" s="1"/>
  <c r="O141" i="1"/>
  <c r="N141" i="1"/>
  <c r="K141" i="1"/>
  <c r="J141" i="1"/>
  <c r="R140" i="1"/>
  <c r="P140" i="1"/>
  <c r="Q140" i="1" s="1"/>
  <c r="O140" i="1"/>
  <c r="N140" i="1"/>
  <c r="K140" i="1"/>
  <c r="J140" i="1"/>
  <c r="L140" i="1" s="1"/>
  <c r="O139" i="1"/>
  <c r="N139" i="1"/>
  <c r="K139" i="1"/>
  <c r="J139" i="1"/>
  <c r="R138" i="1"/>
  <c r="P138" i="1"/>
  <c r="Q138" i="1" s="1"/>
  <c r="O138" i="1"/>
  <c r="N138" i="1"/>
  <c r="K138" i="1"/>
  <c r="J138" i="1"/>
  <c r="L138" i="1" s="1"/>
  <c r="O137" i="1"/>
  <c r="N137" i="1"/>
  <c r="K137" i="1"/>
  <c r="J137" i="1"/>
  <c r="R136" i="1"/>
  <c r="P136" i="1"/>
  <c r="Q136" i="1" s="1"/>
  <c r="O136" i="1"/>
  <c r="N136" i="1"/>
  <c r="K136" i="1"/>
  <c r="J136" i="1"/>
  <c r="L136" i="1" s="1"/>
  <c r="O135" i="1"/>
  <c r="N135" i="1"/>
  <c r="K135" i="1"/>
  <c r="J135" i="1"/>
  <c r="R134" i="1"/>
  <c r="P134" i="1"/>
  <c r="Q134" i="1" s="1"/>
  <c r="O134" i="1"/>
  <c r="N134" i="1"/>
  <c r="K134" i="1"/>
  <c r="L134" i="1" s="1"/>
  <c r="Q133" i="1"/>
  <c r="O133" i="1"/>
  <c r="P133" i="1" s="1"/>
  <c r="N133" i="1"/>
  <c r="R133" i="1" s="1"/>
  <c r="L133" i="1"/>
  <c r="K133" i="1"/>
  <c r="O132" i="1"/>
  <c r="N132" i="1"/>
  <c r="K132" i="1"/>
  <c r="L132" i="1" s="1"/>
  <c r="J132" i="1"/>
  <c r="R131" i="1"/>
  <c r="P131" i="1"/>
  <c r="Q131" i="1" s="1"/>
  <c r="O131" i="1"/>
  <c r="N131" i="1"/>
  <c r="K131" i="1"/>
  <c r="L131" i="1" s="1"/>
  <c r="J131" i="1"/>
  <c r="O130" i="1"/>
  <c r="N130" i="1"/>
  <c r="K130" i="1"/>
  <c r="L130" i="1" s="1"/>
  <c r="J130" i="1"/>
  <c r="R129" i="1"/>
  <c r="P129" i="1"/>
  <c r="Q129" i="1" s="1"/>
  <c r="O129" i="1"/>
  <c r="N129" i="1"/>
  <c r="K129" i="1"/>
  <c r="L129" i="1" s="1"/>
  <c r="J129" i="1"/>
  <c r="O128" i="1"/>
  <c r="N128" i="1"/>
  <c r="K128" i="1"/>
  <c r="L128" i="1" s="1"/>
  <c r="J128" i="1"/>
  <c r="R127" i="1"/>
  <c r="P127" i="1"/>
  <c r="Q127" i="1" s="1"/>
  <c r="O127" i="1"/>
  <c r="N127" i="1"/>
  <c r="K127" i="1"/>
  <c r="L127" i="1" s="1"/>
  <c r="J127" i="1"/>
  <c r="K126" i="1"/>
  <c r="J126" i="1"/>
  <c r="L126" i="1" s="1"/>
  <c r="Q125" i="1"/>
  <c r="O125" i="1"/>
  <c r="P125" i="1" s="1"/>
  <c r="N125" i="1"/>
  <c r="R125" i="1" s="1"/>
  <c r="L125" i="1"/>
  <c r="K125" i="1"/>
  <c r="J125" i="1"/>
  <c r="O124" i="1"/>
  <c r="P124" i="1" s="1"/>
  <c r="Q124" i="1" s="1"/>
  <c r="N124" i="1"/>
  <c r="R124" i="1" s="1"/>
  <c r="K124" i="1"/>
  <c r="J124" i="1"/>
  <c r="L124" i="1" s="1"/>
  <c r="Q123" i="1"/>
  <c r="O123" i="1"/>
  <c r="P123" i="1" s="1"/>
  <c r="N123" i="1"/>
  <c r="R123" i="1" s="1"/>
  <c r="L123" i="1"/>
  <c r="K123" i="1"/>
  <c r="J123" i="1"/>
  <c r="N122" i="1"/>
  <c r="K122" i="1"/>
  <c r="J122" i="1"/>
  <c r="P121" i="1"/>
  <c r="Q121" i="1" s="1"/>
  <c r="O121" i="1"/>
  <c r="N121" i="1"/>
  <c r="R121" i="1" s="1"/>
  <c r="K121" i="1"/>
  <c r="J121" i="1"/>
  <c r="L121" i="1" s="1"/>
  <c r="O120" i="1"/>
  <c r="N120" i="1"/>
  <c r="P120" i="1" s="1"/>
  <c r="Q120" i="1" s="1"/>
  <c r="K120" i="1"/>
  <c r="J120" i="1"/>
  <c r="P119" i="1"/>
  <c r="Q119" i="1" s="1"/>
  <c r="O119" i="1"/>
  <c r="N119" i="1"/>
  <c r="R119" i="1" s="1"/>
  <c r="K119" i="1"/>
  <c r="J119" i="1"/>
  <c r="L119" i="1" s="1"/>
  <c r="R118" i="1"/>
  <c r="O118" i="1"/>
  <c r="N118" i="1"/>
  <c r="P118" i="1" s="1"/>
  <c r="Q118" i="1" s="1"/>
  <c r="K118" i="1"/>
  <c r="J118" i="1"/>
  <c r="P117" i="1"/>
  <c r="Q117" i="1" s="1"/>
  <c r="O117" i="1"/>
  <c r="N117" i="1"/>
  <c r="R117" i="1" s="1"/>
  <c r="K117" i="1"/>
  <c r="J117" i="1"/>
  <c r="L117" i="1" s="1"/>
  <c r="O116" i="1"/>
  <c r="N116" i="1"/>
  <c r="P116" i="1" s="1"/>
  <c r="Q116" i="1" s="1"/>
  <c r="K116" i="1"/>
  <c r="J116" i="1"/>
  <c r="R113" i="1"/>
  <c r="K112" i="1"/>
  <c r="L112" i="1" s="1"/>
  <c r="J112" i="1"/>
  <c r="K111" i="1"/>
  <c r="J111" i="1"/>
  <c r="L111" i="1" s="1"/>
  <c r="L110" i="1"/>
  <c r="K110" i="1"/>
  <c r="J110" i="1"/>
  <c r="R109" i="1"/>
  <c r="Q109" i="1"/>
  <c r="O109" i="1"/>
  <c r="P109" i="1" s="1"/>
  <c r="N109" i="1"/>
  <c r="L109" i="1"/>
  <c r="K109" i="1"/>
  <c r="J109" i="1"/>
  <c r="O108" i="1"/>
  <c r="P108" i="1" s="1"/>
  <c r="Q108" i="1" s="1"/>
  <c r="N108" i="1"/>
  <c r="R108" i="1" s="1"/>
  <c r="K108" i="1"/>
  <c r="J108" i="1"/>
  <c r="L108" i="1" s="1"/>
  <c r="O107" i="1"/>
  <c r="N107" i="1"/>
  <c r="R107" i="1" s="1"/>
  <c r="K107" i="1"/>
  <c r="J107" i="1"/>
  <c r="L107" i="1" s="1"/>
  <c r="R106" i="1"/>
  <c r="O106" i="1"/>
  <c r="N106" i="1"/>
  <c r="L106" i="1"/>
  <c r="K106" i="1"/>
  <c r="J106" i="1"/>
  <c r="R105" i="1"/>
  <c r="Q105" i="1"/>
  <c r="O105" i="1"/>
  <c r="P105" i="1" s="1"/>
  <c r="N105" i="1"/>
  <c r="L105" i="1"/>
  <c r="K105" i="1"/>
  <c r="J105" i="1"/>
  <c r="O104" i="1"/>
  <c r="P104" i="1" s="1"/>
  <c r="N104" i="1"/>
  <c r="R104" i="1" s="1"/>
  <c r="K104" i="1"/>
  <c r="J104" i="1"/>
  <c r="L104" i="1" s="1"/>
  <c r="O103" i="1"/>
  <c r="N103" i="1"/>
  <c r="R103" i="1" s="1"/>
  <c r="K103" i="1"/>
  <c r="J103" i="1"/>
  <c r="L103" i="1" s="1"/>
  <c r="O102" i="1"/>
  <c r="N102" i="1"/>
  <c r="R102" i="1" s="1"/>
  <c r="L102" i="1"/>
  <c r="K102" i="1"/>
  <c r="J102" i="1"/>
  <c r="R101" i="1"/>
  <c r="Q101" i="1"/>
  <c r="O101" i="1"/>
  <c r="P101" i="1" s="1"/>
  <c r="N101" i="1"/>
  <c r="L101" i="1"/>
  <c r="K101" i="1"/>
  <c r="J101" i="1"/>
  <c r="O100" i="1"/>
  <c r="P100" i="1" s="1"/>
  <c r="Q100" i="1" s="1"/>
  <c r="N100" i="1"/>
  <c r="R100" i="1" s="1"/>
  <c r="K100" i="1"/>
  <c r="J100" i="1"/>
  <c r="L100" i="1" s="1"/>
  <c r="O99" i="1"/>
  <c r="N99" i="1"/>
  <c r="R99" i="1" s="1"/>
  <c r="K99" i="1"/>
  <c r="J99" i="1"/>
  <c r="L99" i="1" s="1"/>
  <c r="R98" i="1"/>
  <c r="O98" i="1"/>
  <c r="N98" i="1"/>
  <c r="L98" i="1"/>
  <c r="K98" i="1"/>
  <c r="J98" i="1"/>
  <c r="R97" i="1"/>
  <c r="Q97" i="1"/>
  <c r="O97" i="1"/>
  <c r="P97" i="1" s="1"/>
  <c r="N97" i="1"/>
  <c r="L97" i="1"/>
  <c r="K97" i="1"/>
  <c r="J97" i="1"/>
  <c r="O96" i="1"/>
  <c r="P96" i="1" s="1"/>
  <c r="N96" i="1"/>
  <c r="R96" i="1" s="1"/>
  <c r="K96" i="1"/>
  <c r="J96" i="1"/>
  <c r="L96" i="1" s="1"/>
  <c r="O95" i="1"/>
  <c r="N95" i="1"/>
  <c r="R95" i="1" s="1"/>
  <c r="K95" i="1"/>
  <c r="J95" i="1"/>
  <c r="L95" i="1" s="1"/>
  <c r="O94" i="1"/>
  <c r="N94" i="1"/>
  <c r="R94" i="1" s="1"/>
  <c r="L94" i="1"/>
  <c r="K94" i="1"/>
  <c r="J94" i="1"/>
  <c r="R93" i="1"/>
  <c r="Q93" i="1"/>
  <c r="O93" i="1"/>
  <c r="N93" i="1"/>
  <c r="P93" i="1" s="1"/>
  <c r="L93" i="1"/>
  <c r="K93" i="1"/>
  <c r="J93" i="1"/>
  <c r="R90" i="1"/>
  <c r="J90" i="1"/>
  <c r="R89" i="1"/>
  <c r="P89" i="1"/>
  <c r="Q89" i="1" s="1"/>
  <c r="L89" i="1"/>
  <c r="K89" i="1"/>
  <c r="J89" i="1"/>
  <c r="O88" i="1"/>
  <c r="N88" i="1"/>
  <c r="P88" i="1" s="1"/>
  <c r="Q88" i="1" s="1"/>
  <c r="L88" i="1"/>
  <c r="K88" i="1"/>
  <c r="J88" i="1"/>
  <c r="R87" i="1"/>
  <c r="O87" i="1"/>
  <c r="N87" i="1"/>
  <c r="P87" i="1" s="1"/>
  <c r="Q87" i="1" s="1"/>
  <c r="L87" i="1"/>
  <c r="K87" i="1"/>
  <c r="J87" i="1"/>
  <c r="R86" i="1"/>
  <c r="Q86" i="1"/>
  <c r="O86" i="1"/>
  <c r="N86" i="1"/>
  <c r="P86" i="1" s="1"/>
  <c r="L86" i="1"/>
  <c r="K86" i="1"/>
  <c r="J86" i="1"/>
  <c r="R85" i="1"/>
  <c r="Q85" i="1"/>
  <c r="O85" i="1"/>
  <c r="N85" i="1"/>
  <c r="P85" i="1" s="1"/>
  <c r="L85" i="1"/>
  <c r="K85" i="1"/>
  <c r="J85" i="1"/>
  <c r="O84" i="1"/>
  <c r="N84" i="1"/>
  <c r="P84" i="1" s="1"/>
  <c r="Q84" i="1" s="1"/>
  <c r="L84" i="1"/>
  <c r="K84" i="1"/>
  <c r="J84" i="1"/>
  <c r="R83" i="1"/>
  <c r="O83" i="1"/>
  <c r="N83" i="1"/>
  <c r="P83" i="1" s="1"/>
  <c r="Q83" i="1" s="1"/>
  <c r="L83" i="1"/>
  <c r="K83" i="1"/>
  <c r="J83" i="1"/>
  <c r="R82" i="1"/>
  <c r="Q82" i="1"/>
  <c r="O82" i="1"/>
  <c r="N82" i="1"/>
  <c r="P82" i="1" s="1"/>
  <c r="L82" i="1"/>
  <c r="K82" i="1"/>
  <c r="J82" i="1"/>
  <c r="R81" i="1"/>
  <c r="Q81" i="1"/>
  <c r="O81" i="1"/>
  <c r="N81" i="1"/>
  <c r="P81" i="1" s="1"/>
  <c r="L81" i="1"/>
  <c r="K81" i="1"/>
  <c r="J81" i="1"/>
  <c r="O80" i="1"/>
  <c r="N80" i="1"/>
  <c r="P80" i="1" s="1"/>
  <c r="Q80" i="1" s="1"/>
  <c r="L80" i="1"/>
  <c r="K80" i="1"/>
  <c r="J80" i="1"/>
  <c r="R79" i="1"/>
  <c r="O79" i="1"/>
  <c r="N79" i="1"/>
  <c r="L79" i="1"/>
  <c r="K79" i="1"/>
  <c r="J79" i="1"/>
  <c r="R78" i="1"/>
  <c r="O78" i="1"/>
  <c r="N78" i="1"/>
  <c r="L78" i="1"/>
  <c r="K78" i="1"/>
  <c r="J78" i="1"/>
  <c r="R77" i="1"/>
  <c r="O77" i="1"/>
  <c r="P77" i="1" s="1"/>
  <c r="Q77" i="1" s="1"/>
  <c r="N77" i="1"/>
  <c r="L77" i="1"/>
  <c r="K77" i="1"/>
  <c r="J77" i="1"/>
  <c r="O76" i="1"/>
  <c r="N76" i="1"/>
  <c r="R76" i="1" s="1"/>
  <c r="L76" i="1"/>
  <c r="K76" i="1"/>
  <c r="J76" i="1"/>
  <c r="R75" i="1"/>
  <c r="O75" i="1"/>
  <c r="N75" i="1"/>
  <c r="L75" i="1"/>
  <c r="K75" i="1"/>
  <c r="J75" i="1"/>
  <c r="R74" i="1"/>
  <c r="O74" i="1"/>
  <c r="N74" i="1"/>
  <c r="L74" i="1"/>
  <c r="K74" i="1"/>
  <c r="J74" i="1"/>
  <c r="R73" i="1"/>
  <c r="O73" i="1"/>
  <c r="P73" i="1" s="1"/>
  <c r="Q73" i="1" s="1"/>
  <c r="N73" i="1"/>
  <c r="L73" i="1"/>
  <c r="K73" i="1"/>
  <c r="J73" i="1"/>
  <c r="O72" i="1"/>
  <c r="N72" i="1"/>
  <c r="R72" i="1" s="1"/>
  <c r="L72" i="1"/>
  <c r="K72" i="1"/>
  <c r="J72" i="1"/>
  <c r="R71" i="1"/>
  <c r="O71" i="1"/>
  <c r="N71" i="1"/>
  <c r="L71" i="1"/>
  <c r="K71" i="1"/>
  <c r="J71" i="1"/>
  <c r="R70" i="1"/>
  <c r="O70" i="1"/>
  <c r="N70" i="1"/>
  <c r="L70" i="1"/>
  <c r="K70" i="1"/>
  <c r="J70" i="1"/>
  <c r="R69" i="1"/>
  <c r="O69" i="1"/>
  <c r="P69" i="1" s="1"/>
  <c r="Q69" i="1" s="1"/>
  <c r="N69" i="1"/>
  <c r="L69" i="1"/>
  <c r="K69" i="1"/>
  <c r="J69" i="1"/>
  <c r="O68" i="1"/>
  <c r="N68" i="1"/>
  <c r="R68" i="1" s="1"/>
  <c r="L68" i="1"/>
  <c r="K68" i="1"/>
  <c r="J68" i="1"/>
  <c r="R67" i="1"/>
  <c r="O67" i="1"/>
  <c r="N67" i="1"/>
  <c r="P67" i="1" s="1"/>
  <c r="Q67" i="1" s="1"/>
  <c r="L67" i="1"/>
  <c r="K67" i="1"/>
  <c r="J67" i="1"/>
  <c r="R64" i="1"/>
  <c r="P64" i="1"/>
  <c r="P63" i="1"/>
  <c r="Q63" i="1" s="1"/>
  <c r="O63" i="1"/>
  <c r="N63" i="1"/>
  <c r="R63" i="1" s="1"/>
  <c r="K63" i="1"/>
  <c r="L63" i="1" s="1"/>
  <c r="J63" i="1"/>
  <c r="Q62" i="1"/>
  <c r="P62" i="1"/>
  <c r="O62" i="1"/>
  <c r="N62" i="1"/>
  <c r="R62" i="1" s="1"/>
  <c r="L62" i="1"/>
  <c r="K62" i="1"/>
  <c r="J62" i="1"/>
  <c r="P61" i="1"/>
  <c r="Q61" i="1" s="1"/>
  <c r="O61" i="1"/>
  <c r="N61" i="1"/>
  <c r="R61" i="1" s="1"/>
  <c r="K61" i="1"/>
  <c r="L61" i="1" s="1"/>
  <c r="J61" i="1"/>
  <c r="P60" i="1"/>
  <c r="Q60" i="1" s="1"/>
  <c r="O60" i="1"/>
  <c r="N60" i="1"/>
  <c r="R60" i="1" s="1"/>
  <c r="K60" i="1"/>
  <c r="L60" i="1" s="1"/>
  <c r="J60" i="1"/>
  <c r="P59" i="1"/>
  <c r="Q59" i="1" s="1"/>
  <c r="O59" i="1"/>
  <c r="N59" i="1"/>
  <c r="R59" i="1" s="1"/>
  <c r="K59" i="1"/>
  <c r="L59" i="1" s="1"/>
  <c r="J59" i="1"/>
  <c r="Q58" i="1"/>
  <c r="P58" i="1"/>
  <c r="O58" i="1"/>
  <c r="N58" i="1"/>
  <c r="R58" i="1" s="1"/>
  <c r="L58" i="1"/>
  <c r="K58" i="1"/>
  <c r="J58" i="1"/>
  <c r="P57" i="1"/>
  <c r="Q57" i="1" s="1"/>
  <c r="O57" i="1"/>
  <c r="N57" i="1"/>
  <c r="R57" i="1" s="1"/>
  <c r="K57" i="1"/>
  <c r="L57" i="1" s="1"/>
  <c r="J57" i="1"/>
  <c r="P56" i="1"/>
  <c r="Q56" i="1" s="1"/>
  <c r="O56" i="1"/>
  <c r="N56" i="1"/>
  <c r="R56" i="1" s="1"/>
  <c r="K56" i="1"/>
  <c r="L56" i="1" s="1"/>
  <c r="J56" i="1"/>
  <c r="P55" i="1"/>
  <c r="Q55" i="1" s="1"/>
  <c r="O55" i="1"/>
  <c r="N55" i="1"/>
  <c r="R55" i="1" s="1"/>
  <c r="K55" i="1"/>
  <c r="L55" i="1" s="1"/>
  <c r="J55" i="1"/>
  <c r="Q54" i="1"/>
  <c r="P54" i="1"/>
  <c r="O54" i="1"/>
  <c r="N54" i="1"/>
  <c r="R54" i="1" s="1"/>
  <c r="L54" i="1"/>
  <c r="K54" i="1"/>
  <c r="J54" i="1"/>
  <c r="J64" i="1" s="1"/>
  <c r="K49" i="1"/>
  <c r="L49" i="1" s="1"/>
  <c r="J49" i="1"/>
  <c r="P48" i="1"/>
  <c r="Q48" i="1" s="1"/>
  <c r="O48" i="1"/>
  <c r="N48" i="1"/>
  <c r="R48" i="1" s="1"/>
  <c r="K48" i="1"/>
  <c r="L48" i="1" s="1"/>
  <c r="J48" i="1"/>
  <c r="K47" i="1"/>
  <c r="J47" i="1"/>
  <c r="L47" i="1" s="1"/>
  <c r="O46" i="1"/>
  <c r="P46" i="1" s="1"/>
  <c r="Q46" i="1" s="1"/>
  <c r="N46" i="1"/>
  <c r="R46" i="1" s="1"/>
  <c r="K46" i="1"/>
  <c r="J46" i="1"/>
  <c r="L46" i="1" s="1"/>
  <c r="P45" i="1"/>
  <c r="O45" i="1"/>
  <c r="N45" i="1"/>
  <c r="R45" i="1" s="1"/>
  <c r="K45" i="1"/>
  <c r="J45" i="1"/>
  <c r="L45" i="1" s="1"/>
  <c r="O44" i="1"/>
  <c r="P44" i="1" s="1"/>
  <c r="Q44" i="1" s="1"/>
  <c r="N44" i="1"/>
  <c r="R44" i="1" s="1"/>
  <c r="K44" i="1"/>
  <c r="J44" i="1"/>
  <c r="O43" i="1"/>
  <c r="P43" i="1" s="1"/>
  <c r="Q43" i="1" s="1"/>
  <c r="N43" i="1"/>
  <c r="R43" i="1" s="1"/>
  <c r="K43" i="1"/>
  <c r="J43" i="1"/>
  <c r="L43" i="1" s="1"/>
  <c r="K42" i="1"/>
  <c r="J42" i="1"/>
  <c r="L42" i="1" s="1"/>
  <c r="L41" i="1"/>
  <c r="K41" i="1"/>
  <c r="J41" i="1"/>
  <c r="R40" i="1"/>
  <c r="O40" i="1"/>
  <c r="N40" i="1"/>
  <c r="P40" i="1" s="1"/>
  <c r="Q40" i="1" s="1"/>
  <c r="L40" i="1"/>
  <c r="K40" i="1"/>
  <c r="J40" i="1"/>
  <c r="R39" i="1"/>
  <c r="Q39" i="1"/>
  <c r="O39" i="1"/>
  <c r="N39" i="1"/>
  <c r="P39" i="1" s="1"/>
  <c r="L39" i="1"/>
  <c r="K39" i="1"/>
  <c r="J39" i="1"/>
  <c r="K38" i="1"/>
  <c r="L38" i="1" s="1"/>
  <c r="J38" i="1"/>
  <c r="P37" i="1"/>
  <c r="Q37" i="1" s="1"/>
  <c r="O37" i="1"/>
  <c r="N37" i="1"/>
  <c r="R37" i="1" s="1"/>
  <c r="K37" i="1"/>
  <c r="L37" i="1" s="1"/>
  <c r="J37" i="1"/>
  <c r="Q36" i="1"/>
  <c r="P36" i="1"/>
  <c r="O36" i="1"/>
  <c r="N36" i="1"/>
  <c r="R36" i="1" s="1"/>
  <c r="L36" i="1"/>
  <c r="K36" i="1"/>
  <c r="J36" i="1"/>
  <c r="P35" i="1"/>
  <c r="Q35" i="1" s="1"/>
  <c r="O35" i="1"/>
  <c r="N35" i="1"/>
  <c r="R35" i="1" s="1"/>
  <c r="K35" i="1"/>
  <c r="L35" i="1" s="1"/>
  <c r="J35" i="1"/>
  <c r="K34" i="1"/>
  <c r="J34" i="1"/>
  <c r="L34" i="1" s="1"/>
  <c r="P33" i="1"/>
  <c r="O33" i="1"/>
  <c r="N33" i="1"/>
  <c r="R33" i="1" s="1"/>
  <c r="K33" i="1"/>
  <c r="J33" i="1"/>
  <c r="L33" i="1" s="1"/>
  <c r="K32" i="1"/>
  <c r="J32" i="1"/>
  <c r="L32" i="1" s="1"/>
  <c r="R31" i="1"/>
  <c r="O31" i="1"/>
  <c r="P31" i="1" s="1"/>
  <c r="Q31" i="1" s="1"/>
  <c r="N31" i="1"/>
  <c r="K31" i="1"/>
  <c r="J31" i="1"/>
  <c r="L31" i="1" s="1"/>
  <c r="R30" i="1"/>
  <c r="O30" i="1"/>
  <c r="N30" i="1"/>
  <c r="K30" i="1"/>
  <c r="J30" i="1"/>
  <c r="L30" i="1" s="1"/>
  <c r="O29" i="1"/>
  <c r="N29" i="1"/>
  <c r="R29" i="1" s="1"/>
  <c r="K29" i="1"/>
  <c r="J29" i="1"/>
  <c r="L29" i="1" s="1"/>
  <c r="O28" i="1"/>
  <c r="N28" i="1"/>
  <c r="R28" i="1" s="1"/>
  <c r="K28" i="1"/>
  <c r="J28" i="1"/>
  <c r="L28" i="1" s="1"/>
  <c r="R27" i="1"/>
  <c r="O27" i="1"/>
  <c r="P27" i="1" s="1"/>
  <c r="Q27" i="1" s="1"/>
  <c r="N27" i="1"/>
  <c r="K27" i="1"/>
  <c r="J27" i="1"/>
  <c r="L27" i="1" s="1"/>
  <c r="R26" i="1"/>
  <c r="O26" i="1"/>
  <c r="N26" i="1"/>
  <c r="K26" i="1"/>
  <c r="J26" i="1"/>
  <c r="L26" i="1" s="1"/>
  <c r="R25" i="1"/>
  <c r="P25" i="1"/>
  <c r="Q25" i="1" s="1"/>
  <c r="K25" i="1"/>
  <c r="L25" i="1" s="1"/>
  <c r="J25" i="1"/>
  <c r="P24" i="1"/>
  <c r="Q24" i="1" s="1"/>
  <c r="O24" i="1"/>
  <c r="N24" i="1"/>
  <c r="R24" i="1" s="1"/>
  <c r="K24" i="1"/>
  <c r="L24" i="1" s="1"/>
  <c r="J24" i="1"/>
  <c r="P23" i="1"/>
  <c r="Q23" i="1" s="1"/>
  <c r="O23" i="1"/>
  <c r="N23" i="1"/>
  <c r="R23" i="1" s="1"/>
  <c r="K23" i="1"/>
  <c r="L23" i="1" s="1"/>
  <c r="J23" i="1"/>
  <c r="Q22" i="1"/>
  <c r="P22" i="1"/>
  <c r="O22" i="1"/>
  <c r="N22" i="1"/>
  <c r="R22" i="1" s="1"/>
  <c r="L22" i="1"/>
  <c r="K22" i="1"/>
  <c r="J22" i="1"/>
  <c r="P21" i="1"/>
  <c r="Q21" i="1" s="1"/>
  <c r="O21" i="1"/>
  <c r="N21" i="1"/>
  <c r="R21" i="1" s="1"/>
  <c r="K21" i="1"/>
  <c r="L21" i="1" s="1"/>
  <c r="J21" i="1"/>
  <c r="K20" i="1"/>
  <c r="J20" i="1"/>
  <c r="L20" i="1" s="1"/>
  <c r="K19" i="1"/>
  <c r="J19" i="1"/>
  <c r="L19" i="1" s="1"/>
  <c r="O18" i="1"/>
  <c r="N18" i="1"/>
  <c r="R18" i="1" s="1"/>
  <c r="K18" i="1"/>
  <c r="J18" i="1"/>
  <c r="L18" i="1" s="1"/>
  <c r="O17" i="1"/>
  <c r="P17" i="1" s="1"/>
  <c r="Q17" i="1" s="1"/>
  <c r="N17" i="1"/>
  <c r="R17" i="1" s="1"/>
  <c r="L17" i="1"/>
  <c r="K17" i="1"/>
  <c r="J17" i="1"/>
  <c r="O16" i="1"/>
  <c r="P16" i="1" s="1"/>
  <c r="Q16" i="1" s="1"/>
  <c r="N16" i="1"/>
  <c r="R16" i="1" s="1"/>
  <c r="L16" i="1"/>
  <c r="K16" i="1"/>
  <c r="J16" i="1"/>
  <c r="O15" i="1"/>
  <c r="P15" i="1" s="1"/>
  <c r="Q15" i="1" s="1"/>
  <c r="N15" i="1"/>
  <c r="R15" i="1" s="1"/>
  <c r="L15" i="1"/>
  <c r="K15" i="1"/>
  <c r="J15" i="1"/>
  <c r="O14" i="1"/>
  <c r="P14" i="1" s="1"/>
  <c r="Q14" i="1" s="1"/>
  <c r="N14" i="1"/>
  <c r="R14" i="1" s="1"/>
  <c r="L14" i="1"/>
  <c r="K14" i="1"/>
  <c r="J14" i="1"/>
  <c r="O13" i="1"/>
  <c r="P13" i="1" s="1"/>
  <c r="Q13" i="1" s="1"/>
  <c r="N13" i="1"/>
  <c r="R13" i="1" s="1"/>
  <c r="L13" i="1"/>
  <c r="K13" i="1"/>
  <c r="J13" i="1"/>
  <c r="O12" i="1"/>
  <c r="P12" i="1" s="1"/>
  <c r="Q12" i="1" s="1"/>
  <c r="N12" i="1"/>
  <c r="R12" i="1" s="1"/>
  <c r="L12" i="1"/>
  <c r="K12" i="1"/>
  <c r="J12" i="1"/>
  <c r="O11" i="1"/>
  <c r="P11" i="1" s="1"/>
  <c r="Q11" i="1" s="1"/>
  <c r="N11" i="1"/>
  <c r="R11" i="1" s="1"/>
  <c r="L11" i="1"/>
  <c r="K11" i="1"/>
  <c r="J11" i="1"/>
  <c r="O10" i="1"/>
  <c r="P10" i="1" s="1"/>
  <c r="Q10" i="1" s="1"/>
  <c r="N10" i="1"/>
  <c r="R10" i="1" s="1"/>
  <c r="L10" i="1"/>
  <c r="K10" i="1"/>
  <c r="J10" i="1"/>
  <c r="O9" i="1"/>
  <c r="P9" i="1" s="1"/>
  <c r="Q9" i="1" s="1"/>
  <c r="N9" i="1"/>
  <c r="R9" i="1" s="1"/>
  <c r="L9" i="1"/>
  <c r="K9" i="1"/>
  <c r="J9" i="1"/>
  <c r="O8" i="1"/>
  <c r="P8" i="1" s="1"/>
  <c r="Q8" i="1" s="1"/>
  <c r="N8" i="1"/>
  <c r="R8" i="1" s="1"/>
  <c r="L8" i="1"/>
  <c r="K8" i="1"/>
  <c r="J8" i="1"/>
  <c r="O7" i="1"/>
  <c r="P7" i="1" s="1"/>
  <c r="Q7" i="1" s="1"/>
  <c r="N7" i="1"/>
  <c r="R7" i="1" s="1"/>
  <c r="L7" i="1"/>
  <c r="K7" i="1"/>
  <c r="J7" i="1"/>
  <c r="O6" i="1"/>
  <c r="P6" i="1" s="1"/>
  <c r="Q6" i="1" s="1"/>
  <c r="N6" i="1"/>
  <c r="R6" i="1" s="1"/>
  <c r="L6" i="1"/>
  <c r="K6" i="1"/>
  <c r="J6" i="1"/>
  <c r="O5" i="1"/>
  <c r="P5" i="1" s="1"/>
  <c r="Q5" i="1" s="1"/>
  <c r="N5" i="1"/>
  <c r="R5" i="1" s="1"/>
  <c r="L5" i="1"/>
  <c r="K5" i="1"/>
  <c r="J5" i="1"/>
  <c r="O4" i="1"/>
  <c r="P4" i="1" s="1"/>
  <c r="N4" i="1"/>
  <c r="R4" i="1" s="1"/>
  <c r="L4" i="1"/>
  <c r="K4" i="1"/>
  <c r="J4" i="1"/>
  <c r="Q4" i="1" l="1"/>
  <c r="Q96" i="1"/>
  <c r="R130" i="1"/>
  <c r="P130" i="1"/>
  <c r="Q130" i="1" s="1"/>
  <c r="R139" i="1"/>
  <c r="P139" i="1"/>
  <c r="Q139" i="1" s="1"/>
  <c r="R147" i="1"/>
  <c r="P147" i="1"/>
  <c r="Q147" i="1" s="1"/>
  <c r="P18" i="1"/>
  <c r="Q18" i="1" s="1"/>
  <c r="P68" i="1"/>
  <c r="Q68" i="1" s="1"/>
  <c r="P72" i="1"/>
  <c r="Q72" i="1" s="1"/>
  <c r="P99" i="1"/>
  <c r="Q99" i="1" s="1"/>
  <c r="P107" i="1"/>
  <c r="Q107" i="1" s="1"/>
  <c r="J50" i="1"/>
  <c r="P29" i="1"/>
  <c r="Q29" i="1" s="1"/>
  <c r="P71" i="1"/>
  <c r="Q71" i="1" s="1"/>
  <c r="P75" i="1"/>
  <c r="Q75" i="1" s="1"/>
  <c r="P79" i="1"/>
  <c r="Q79" i="1" s="1"/>
  <c r="R128" i="1"/>
  <c r="P128" i="1"/>
  <c r="Q128" i="1" s="1"/>
  <c r="R132" i="1"/>
  <c r="P132" i="1"/>
  <c r="Q132" i="1" s="1"/>
  <c r="R137" i="1"/>
  <c r="P137" i="1"/>
  <c r="Q137" i="1" s="1"/>
  <c r="R141" i="1"/>
  <c r="P141" i="1"/>
  <c r="Q141" i="1" s="1"/>
  <c r="R145" i="1"/>
  <c r="P145" i="1"/>
  <c r="Q145" i="1" s="1"/>
  <c r="Q33" i="1"/>
  <c r="Q45" i="1"/>
  <c r="Q104" i="1"/>
  <c r="R135" i="1"/>
  <c r="P135" i="1"/>
  <c r="Q135" i="1" s="1"/>
  <c r="R143" i="1"/>
  <c r="P143" i="1"/>
  <c r="Q143" i="1" s="1"/>
  <c r="P28" i="1"/>
  <c r="Q28" i="1" s="1"/>
  <c r="P76" i="1"/>
  <c r="Q76" i="1" s="1"/>
  <c r="J163" i="1"/>
  <c r="K163" i="1"/>
  <c r="K164" i="1" s="1"/>
  <c r="P26" i="1"/>
  <c r="Q26" i="1" s="1"/>
  <c r="P30" i="1"/>
  <c r="Q30" i="1" s="1"/>
  <c r="L44" i="1"/>
  <c r="P70" i="1"/>
  <c r="Q70" i="1" s="1"/>
  <c r="P74" i="1"/>
  <c r="Q74" i="1" s="1"/>
  <c r="P78" i="1"/>
  <c r="Q78" i="1" s="1"/>
  <c r="R80" i="1"/>
  <c r="R84" i="1"/>
  <c r="R88" i="1"/>
  <c r="P95" i="1"/>
  <c r="Q95" i="1" s="1"/>
  <c r="P103" i="1"/>
  <c r="Q103" i="1" s="1"/>
  <c r="R116" i="1"/>
  <c r="R120" i="1"/>
  <c r="P122" i="1"/>
  <c r="Q122" i="1" s="1"/>
  <c r="R122" i="1"/>
  <c r="R153" i="1"/>
  <c r="J113" i="1"/>
  <c r="P94" i="1"/>
  <c r="Q94" i="1" s="1"/>
  <c r="P98" i="1"/>
  <c r="Q98" i="1" s="1"/>
  <c r="P102" i="1"/>
  <c r="Q102" i="1" s="1"/>
  <c r="P106" i="1"/>
  <c r="Q106" i="1" s="1"/>
  <c r="L135" i="1"/>
  <c r="L137" i="1"/>
  <c r="L139" i="1"/>
  <c r="L141" i="1"/>
  <c r="L143" i="1"/>
  <c r="L145" i="1"/>
  <c r="L147" i="1"/>
  <c r="L157" i="1"/>
  <c r="J148" i="1"/>
  <c r="L116" i="1"/>
  <c r="L118" i="1"/>
  <c r="L120" i="1"/>
  <c r="L122" i="1"/>
  <c r="L153" i="1"/>
  <c r="L155" i="1"/>
  <c r="L158" i="1"/>
  <c r="L151" i="1"/>
  <c r="P163" i="1" l="1"/>
</calcChain>
</file>

<file path=xl/sharedStrings.xml><?xml version="1.0" encoding="utf-8"?>
<sst xmlns="http://schemas.openxmlformats.org/spreadsheetml/2006/main" count="527" uniqueCount="343">
  <si>
    <t>INVENTARIO LABORATORIO</t>
  </si>
  <si>
    <t>valor en inventario</t>
  </si>
  <si>
    <t>PRODUCTOS</t>
  </si>
  <si>
    <t>CANTIDADES</t>
  </si>
  <si>
    <t>UNIDADES</t>
  </si>
  <si>
    <t>CODIGO EMPAQUE</t>
  </si>
  <si>
    <t>CODIGO DE LA DGCP</t>
  </si>
  <si>
    <t>FECHA RECIB</t>
  </si>
  <si>
    <t>NO. LOTE</t>
  </si>
  <si>
    <t>F. DE VENC.</t>
  </si>
  <si>
    <t xml:space="preserve">VALOR UNIT  </t>
  </si>
  <si>
    <t>VALOR TOTAL</t>
  </si>
  <si>
    <t>APLIC.DE MADERA</t>
  </si>
  <si>
    <t>PAQ</t>
  </si>
  <si>
    <t>L-01</t>
  </si>
  <si>
    <t>ANTI A</t>
  </si>
  <si>
    <t>FCO 10ML</t>
  </si>
  <si>
    <t>L-02</t>
  </si>
  <si>
    <t>ANTI B</t>
  </si>
  <si>
    <t>FC0 10ML</t>
  </si>
  <si>
    <t>L-03</t>
  </si>
  <si>
    <t>ANTI D</t>
  </si>
  <si>
    <t>L-04</t>
  </si>
  <si>
    <t>ANTIGLOBULINA</t>
  </si>
  <si>
    <t>L-05</t>
  </si>
  <si>
    <t>ALBUMINA BOVINA</t>
  </si>
  <si>
    <t>L-06</t>
  </si>
  <si>
    <t>AGUjas p/vacutainer</t>
  </si>
  <si>
    <t>UDS</t>
  </si>
  <si>
    <t>L-07</t>
  </si>
  <si>
    <t>BAJANTE TRANSF.</t>
  </si>
  <si>
    <t>PAQ 25UDS</t>
  </si>
  <si>
    <t>L-08</t>
  </si>
  <si>
    <t>SISMEX CONTROLES</t>
  </si>
  <si>
    <t>KIT</t>
  </si>
  <si>
    <t>L-09</t>
  </si>
  <si>
    <t>CELLPACK DCL</t>
  </si>
  <si>
    <t>GR 20 LIT</t>
  </si>
  <si>
    <t>DCL300A</t>
  </si>
  <si>
    <t>L-10</t>
  </si>
  <si>
    <t>P440</t>
  </si>
  <si>
    <t>CELL CLEAN AUTO</t>
  </si>
  <si>
    <t>L-11</t>
  </si>
  <si>
    <t>A3170</t>
  </si>
  <si>
    <t>PORTA OBJETOS</t>
  </si>
  <si>
    <t>PAQ 72UDS</t>
  </si>
  <si>
    <t>L-12</t>
  </si>
  <si>
    <t>CUBRE OBJETOS</t>
  </si>
  <si>
    <t>CAJA 10 PQ</t>
  </si>
  <si>
    <t>L-13</t>
  </si>
  <si>
    <t>GOTEROS 3ML</t>
  </si>
  <si>
    <t>PAQ 500 U</t>
  </si>
  <si>
    <t>L-14</t>
  </si>
  <si>
    <t>HCG</t>
  </si>
  <si>
    <t>L-15</t>
  </si>
  <si>
    <t xml:space="preserve"> HCG(RALANSA)</t>
  </si>
  <si>
    <t>L-16</t>
  </si>
  <si>
    <t xml:space="preserve">HEPP B </t>
  </si>
  <si>
    <t>L-17</t>
  </si>
  <si>
    <t>HEP. C</t>
  </si>
  <si>
    <t>L-18</t>
  </si>
  <si>
    <t>MYTHIC DILUENTE</t>
  </si>
  <si>
    <t>20 LIT</t>
  </si>
  <si>
    <t>L-19</t>
  </si>
  <si>
    <t>MYTHIC LISANTE</t>
  </si>
  <si>
    <t>1 LIT</t>
  </si>
  <si>
    <t>L-20</t>
  </si>
  <si>
    <t>23/32026</t>
  </si>
  <si>
    <t>303-92</t>
  </si>
  <si>
    <t>MYTHIC CLEANER</t>
  </si>
  <si>
    <t>L-21</t>
  </si>
  <si>
    <t>302-26</t>
  </si>
  <si>
    <t>MYTHIC CONTROLES</t>
  </si>
  <si>
    <t>L-22</t>
  </si>
  <si>
    <t>B0524</t>
  </si>
  <si>
    <t>SANGRE OCULTA</t>
  </si>
  <si>
    <t>PAQ100 U</t>
  </si>
  <si>
    <t>L-23</t>
  </si>
  <si>
    <t>0919132-1</t>
  </si>
  <si>
    <t>LYSER CELL WDF</t>
  </si>
  <si>
    <t>GL 5 LIT</t>
  </si>
  <si>
    <t>L-24</t>
  </si>
  <si>
    <t>P3007</t>
  </si>
  <si>
    <t>SULFOLYSER SLS</t>
  </si>
  <si>
    <t>GL 5LIT</t>
  </si>
  <si>
    <t>L-25</t>
  </si>
  <si>
    <t>P4013</t>
  </si>
  <si>
    <t>TIPS AMARILLO</t>
  </si>
  <si>
    <t>PAQ 1000UDS</t>
  </si>
  <si>
    <t>L-26</t>
  </si>
  <si>
    <t>TIPS AZULES</t>
  </si>
  <si>
    <t>PAQ 500UDS</t>
  </si>
  <si>
    <t>L-27</t>
  </si>
  <si>
    <t>TIRILLAS DE ORINA</t>
  </si>
  <si>
    <t>FCOS</t>
  </si>
  <si>
    <t>L-28</t>
  </si>
  <si>
    <t>TIRILLSP/ORINA (RALANSA)</t>
  </si>
  <si>
    <t>FCOS 100 UDS</t>
  </si>
  <si>
    <t>L-29</t>
  </si>
  <si>
    <t>TOXOPLASMOSIS</t>
  </si>
  <si>
    <t>L-30</t>
  </si>
  <si>
    <t>TOXOPLASMOSIS(RALANSA)</t>
  </si>
  <si>
    <t>L-31</t>
  </si>
  <si>
    <t>TRANS. PEDIAT. 150ML</t>
  </si>
  <si>
    <t>L-32</t>
  </si>
  <si>
    <t>TUBOS/MORADA 4 ML</t>
  </si>
  <si>
    <t>L-33</t>
  </si>
  <si>
    <t>TUBOS/MORADA 3 ML</t>
  </si>
  <si>
    <t>L-34</t>
  </si>
  <si>
    <t>TUBOS T/MORADA(VANGU)</t>
  </si>
  <si>
    <t>L-35</t>
  </si>
  <si>
    <t>TUBOS/T MORADA 2ML</t>
  </si>
  <si>
    <t>L-36</t>
  </si>
  <si>
    <t>TUBOS/T MORADA 1ML</t>
  </si>
  <si>
    <t>L-37</t>
  </si>
  <si>
    <t>TUBOS/T ROJA (ZEN)</t>
  </si>
  <si>
    <t>L-38</t>
  </si>
  <si>
    <t>TUBO T/ROJA (PLAIN)</t>
  </si>
  <si>
    <t>L-39</t>
  </si>
  <si>
    <t>FRASCOS ESTERIL(ORINA</t>
  </si>
  <si>
    <t>L-40</t>
  </si>
  <si>
    <t>FLUOROCELL WDF</t>
  </si>
  <si>
    <t>L-41</t>
  </si>
  <si>
    <t>TUBOS DE CRIST 12/75</t>
  </si>
  <si>
    <t>L-42</t>
  </si>
  <si>
    <t>TUBOS CRIST 13/100</t>
  </si>
  <si>
    <t>L-43</t>
  </si>
  <si>
    <t>TUBO T/T/AZUL(RALANSA)</t>
  </si>
  <si>
    <t>L-44</t>
  </si>
  <si>
    <t>TUBOS T/ AZUL</t>
  </si>
  <si>
    <t>L-45</t>
  </si>
  <si>
    <t xml:space="preserve">TUBOS CONICOS </t>
  </si>
  <si>
    <t>L-46</t>
  </si>
  <si>
    <t>PRODUCTOS(manuales)</t>
  </si>
  <si>
    <t>Pipetas Eritro</t>
  </si>
  <si>
    <t>L-47</t>
  </si>
  <si>
    <t>PCR</t>
  </si>
  <si>
    <t>L-48</t>
  </si>
  <si>
    <t>ASO</t>
  </si>
  <si>
    <t>L-49</t>
  </si>
  <si>
    <t>VDRL</t>
  </si>
  <si>
    <t>FCO</t>
  </si>
  <si>
    <t>L-50</t>
  </si>
  <si>
    <t>FR</t>
  </si>
  <si>
    <t>L-51</t>
  </si>
  <si>
    <t xml:space="preserve">HIV  ONE STEP </t>
  </si>
  <si>
    <t>L-52</t>
  </si>
  <si>
    <t>CLEANER DYMIND</t>
  </si>
  <si>
    <t>L-53</t>
  </si>
  <si>
    <t>LISANTE DIMIND</t>
  </si>
  <si>
    <t>L-54</t>
  </si>
  <si>
    <t>CONTROLES DIMIND</t>
  </si>
  <si>
    <t>kit</t>
  </si>
  <si>
    <t>L-55</t>
  </si>
  <si>
    <t>DILUYENTE DYIMIND</t>
  </si>
  <si>
    <t>GARRAFON</t>
  </si>
  <si>
    <t>L-56</t>
  </si>
  <si>
    <t>PRODUCTOS(PKL)</t>
  </si>
  <si>
    <t>MAQUINA DDE QUIMICA PKL</t>
  </si>
  <si>
    <t>COPAS PARA MUESTRAS</t>
  </si>
  <si>
    <t>L-57</t>
  </si>
  <si>
    <t>ALP</t>
  </si>
  <si>
    <t>L-58</t>
  </si>
  <si>
    <t>AMILASA</t>
  </si>
  <si>
    <t>L-59</t>
  </si>
  <si>
    <t>AGUA DESTILADA</t>
  </si>
  <si>
    <t>L-60</t>
  </si>
  <si>
    <t>ACIDO URICO</t>
  </si>
  <si>
    <t>L-61</t>
  </si>
  <si>
    <t>TRIGLICERIDOS</t>
  </si>
  <si>
    <t>L-62</t>
  </si>
  <si>
    <t>CONTROL PATOLOGICO</t>
  </si>
  <si>
    <t>VIAL</t>
  </si>
  <si>
    <t>L-63</t>
  </si>
  <si>
    <t>CONTROL NORMAL</t>
  </si>
  <si>
    <t>L-64</t>
  </si>
  <si>
    <t>CALIBRADORES</t>
  </si>
  <si>
    <t>L-65</t>
  </si>
  <si>
    <t>CALCIO</t>
  </si>
  <si>
    <t>L-66</t>
  </si>
  <si>
    <t>111XA</t>
  </si>
  <si>
    <t>COLESTEROL</t>
  </si>
  <si>
    <t>L-67</t>
  </si>
  <si>
    <t>GLICEMIA</t>
  </si>
  <si>
    <t>L-68</t>
  </si>
  <si>
    <t>BILIRRUBIN DIRECTA</t>
  </si>
  <si>
    <t>L-69</t>
  </si>
  <si>
    <t>BILIRRUBINA TOTAL</t>
  </si>
  <si>
    <t>L-70</t>
  </si>
  <si>
    <t>ALBUMINA</t>
  </si>
  <si>
    <t>L-71</t>
  </si>
  <si>
    <t>TGO</t>
  </si>
  <si>
    <t>L-72</t>
  </si>
  <si>
    <t>TGP</t>
  </si>
  <si>
    <t>L-73</t>
  </si>
  <si>
    <t>HDL</t>
  </si>
  <si>
    <t>L-74</t>
  </si>
  <si>
    <t>PROT TOTALES</t>
  </si>
  <si>
    <t>L-75</t>
  </si>
  <si>
    <t>CREATININA</t>
  </si>
  <si>
    <t>L-76</t>
  </si>
  <si>
    <t>UREA</t>
  </si>
  <si>
    <t>L-77</t>
  </si>
  <si>
    <t>LIPASA</t>
  </si>
  <si>
    <t>L-78</t>
  </si>
  <si>
    <t>LDH</t>
  </si>
  <si>
    <t>L-79</t>
  </si>
  <si>
    <t>PRUEBAS ESPECIALES</t>
  </si>
  <si>
    <t>B-HCG</t>
  </si>
  <si>
    <t>L-80</t>
  </si>
  <si>
    <t>PT</t>
  </si>
  <si>
    <t>L-81</t>
  </si>
  <si>
    <t>PTT</t>
  </si>
  <si>
    <t>L-82</t>
  </si>
  <si>
    <t>CONTROLES/PT</t>
  </si>
  <si>
    <t>L-83</t>
  </si>
  <si>
    <t>CLORURO DE CALCIO PT</t>
  </si>
  <si>
    <t>L-84</t>
  </si>
  <si>
    <t>112N279A</t>
  </si>
  <si>
    <t>CEA</t>
  </si>
  <si>
    <t>L-85</t>
  </si>
  <si>
    <t>CUBETAS  PT PTT</t>
  </si>
  <si>
    <t>CAJA</t>
  </si>
  <si>
    <t>L-86</t>
  </si>
  <si>
    <t>ESFERAS MAGNETOS</t>
  </si>
  <si>
    <t>L-87</t>
  </si>
  <si>
    <t>D-DIMERO</t>
  </si>
  <si>
    <t>L-88</t>
  </si>
  <si>
    <t>FSH</t>
  </si>
  <si>
    <t>L-89</t>
  </si>
  <si>
    <t>HB GLICOSILADA</t>
  </si>
  <si>
    <t>L-90</t>
  </si>
  <si>
    <t>LH</t>
  </si>
  <si>
    <t>L-91</t>
  </si>
  <si>
    <t>PROLACTINA</t>
  </si>
  <si>
    <t>L-92</t>
  </si>
  <si>
    <t>T3</t>
  </si>
  <si>
    <t>L-93</t>
  </si>
  <si>
    <t>T4</t>
  </si>
  <si>
    <t>L-94</t>
  </si>
  <si>
    <t>TSH</t>
  </si>
  <si>
    <t>L-95</t>
  </si>
  <si>
    <t>FIBRINOGENO</t>
  </si>
  <si>
    <t>L-96</t>
  </si>
  <si>
    <t>E-CA (CASSEP GASES ARTER.</t>
  </si>
  <si>
    <t>FOP0003</t>
  </si>
  <si>
    <t>L-97</t>
  </si>
  <si>
    <t>CARTRIDGE CARTUCHO ELEC.</t>
  </si>
  <si>
    <t>REEX0002</t>
  </si>
  <si>
    <t>L-98</t>
  </si>
  <si>
    <t>BOTELLA GAS (GASES ARTERIAL)</t>
  </si>
  <si>
    <t>MGOP0002</t>
  </si>
  <si>
    <t>L-99</t>
  </si>
  <si>
    <t xml:space="preserve"> MAQ A 25</t>
  </si>
  <si>
    <t xml:space="preserve">ACIDO URICO </t>
  </si>
  <si>
    <t>FRASCOS</t>
  </si>
  <si>
    <t>L-100</t>
  </si>
  <si>
    <t>174XA</t>
  </si>
  <si>
    <t>12518DK</t>
  </si>
  <si>
    <t>L-101</t>
  </si>
  <si>
    <t>L-102</t>
  </si>
  <si>
    <t>0002a</t>
  </si>
  <si>
    <t>BILIRRUBINA DIRECTA</t>
  </si>
  <si>
    <t>L-103</t>
  </si>
  <si>
    <t>032XA</t>
  </si>
  <si>
    <t>31/11/2026</t>
  </si>
  <si>
    <t>L-104</t>
  </si>
  <si>
    <t>047PA</t>
  </si>
  <si>
    <t xml:space="preserve">CALIBRADORES HDL </t>
  </si>
  <si>
    <t>L-105</t>
  </si>
  <si>
    <t>MULTICALIBRADORES</t>
  </si>
  <si>
    <t>L-106</t>
  </si>
  <si>
    <t>L-107</t>
  </si>
  <si>
    <t>116XA</t>
  </si>
  <si>
    <t>CONTROLES DE LIPIDOS #1</t>
  </si>
  <si>
    <t>L-108</t>
  </si>
  <si>
    <t>CONTROLES DE LIPIDOS #2</t>
  </si>
  <si>
    <t>L-109</t>
  </si>
  <si>
    <t>438XA</t>
  </si>
  <si>
    <t>L-110</t>
  </si>
  <si>
    <t>108XA</t>
  </si>
  <si>
    <t>L-111</t>
  </si>
  <si>
    <t>096XA</t>
  </si>
  <si>
    <t>31/06/2026</t>
  </si>
  <si>
    <t>12502K</t>
  </si>
  <si>
    <t>L-112</t>
  </si>
  <si>
    <t>CUBETAS P/ MUESTRAS</t>
  </si>
  <si>
    <t>AC10770</t>
  </si>
  <si>
    <t>L-113</t>
  </si>
  <si>
    <t xml:space="preserve">GLICEMIA </t>
  </si>
  <si>
    <t>12503DK</t>
  </si>
  <si>
    <t>L-114</t>
  </si>
  <si>
    <t>757xA</t>
  </si>
  <si>
    <t>L-115</t>
  </si>
  <si>
    <t>LDL</t>
  </si>
  <si>
    <t>L-116</t>
  </si>
  <si>
    <t>L-117</t>
  </si>
  <si>
    <t>LIQUIDO SISTEMA</t>
  </si>
  <si>
    <t>GALONES</t>
  </si>
  <si>
    <t>L-118</t>
  </si>
  <si>
    <t>LAMPARA A25</t>
  </si>
  <si>
    <t>L-119</t>
  </si>
  <si>
    <t>PROTEINA TOTALES</t>
  </si>
  <si>
    <t>L-120</t>
  </si>
  <si>
    <t>162XA</t>
  </si>
  <si>
    <t xml:space="preserve">ROTOR </t>
  </si>
  <si>
    <t>AC11485</t>
  </si>
  <si>
    <t>L-121</t>
  </si>
  <si>
    <t>SOLUCION LAVADO</t>
  </si>
  <si>
    <t>L-122</t>
  </si>
  <si>
    <t>L-123</t>
  </si>
  <si>
    <t>0003A</t>
  </si>
  <si>
    <t>L-124</t>
  </si>
  <si>
    <t>0005A</t>
  </si>
  <si>
    <t>TRIGLICERIDOS A25</t>
  </si>
  <si>
    <t>12516DK</t>
  </si>
  <si>
    <t>L-125</t>
  </si>
  <si>
    <t>L-126</t>
  </si>
  <si>
    <t>GGT</t>
  </si>
  <si>
    <t>L-127</t>
  </si>
  <si>
    <t>0002A</t>
  </si>
  <si>
    <t>CPK</t>
  </si>
  <si>
    <t>L-128</t>
  </si>
  <si>
    <t>CPKMB</t>
  </si>
  <si>
    <t>L-129</t>
  </si>
  <si>
    <t>NO.LOTE</t>
  </si>
  <si>
    <t>GLUCOSA</t>
  </si>
  <si>
    <t>L-130</t>
  </si>
  <si>
    <t>L-131</t>
  </si>
  <si>
    <t>L-132</t>
  </si>
  <si>
    <t>1KIT</t>
  </si>
  <si>
    <t>L-133</t>
  </si>
  <si>
    <t>L-134</t>
  </si>
  <si>
    <t>1 KIT</t>
  </si>
  <si>
    <t>L-135</t>
  </si>
  <si>
    <t>1 FCO</t>
  </si>
  <si>
    <t>L-136</t>
  </si>
  <si>
    <t>L-137</t>
  </si>
  <si>
    <t>GLUCOLA</t>
  </si>
  <si>
    <t>L-138</t>
  </si>
  <si>
    <t>SERISCAN(CONTROL N)</t>
  </si>
  <si>
    <t>L-139</t>
  </si>
  <si>
    <t>TOTAL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</si>
</sst>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14" fontId="5" fillId="0" borderId="3" xfId="0" applyNumberFormat="1" applyFont="1" applyBorder="1"/>
    <xf numFmtId="14" fontId="5" fillId="0" borderId="3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" xfId="0" applyFont="1" applyFill="1" applyBorder="1"/>
    <xf numFmtId="0" fontId="2" fillId="2" borderId="7" xfId="0" applyFont="1" applyFill="1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/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43" fontId="4" fillId="0" borderId="3" xfId="1" applyFont="1" applyFill="1" applyBorder="1" applyAlignment="1">
      <alignment horizontal="right"/>
    </xf>
    <xf numFmtId="43" fontId="0" fillId="0" borderId="1" xfId="0" applyNumberFormat="1" applyFill="1" applyBorder="1"/>
    <xf numFmtId="43" fontId="4" fillId="0" borderId="0" xfId="0" applyNumberFormat="1" applyFont="1"/>
    <xf numFmtId="43" fontId="0" fillId="0" borderId="0" xfId="0" applyNumberForma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/>
    <xf numFmtId="43" fontId="0" fillId="0" borderId="3" xfId="1" applyFon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3" fontId="0" fillId="0" borderId="0" xfId="1" applyFont="1" applyFill="1" applyBorder="1" applyAlignment="1">
      <alignment horizontal="right"/>
    </xf>
    <xf numFmtId="43" fontId="1" fillId="0" borderId="8" xfId="1" applyFill="1" applyBorder="1" applyAlignment="1">
      <alignment horizontal="right"/>
    </xf>
    <xf numFmtId="43" fontId="1" fillId="0" borderId="9" xfId="1" applyFill="1" applyBorder="1" applyAlignment="1">
      <alignment horizontal="right"/>
    </xf>
    <xf numFmtId="14" fontId="4" fillId="0" borderId="0" xfId="0" applyNumberFormat="1" applyFont="1" applyBorder="1"/>
    <xf numFmtId="43" fontId="0" fillId="0" borderId="1" xfId="1" applyFont="1" applyFill="1" applyBorder="1" applyAlignment="1">
      <alignment horizontal="right"/>
    </xf>
    <xf numFmtId="0" fontId="4" fillId="0" borderId="10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14" fontId="4" fillId="0" borderId="6" xfId="0" applyNumberFormat="1" applyFont="1" applyFill="1" applyBorder="1" applyAlignment="1">
      <alignment horizontal="right"/>
    </xf>
    <xf numFmtId="43" fontId="0" fillId="0" borderId="6" xfId="1" applyFont="1" applyFill="1" applyBorder="1" applyAlignment="1">
      <alignment horizontal="right"/>
    </xf>
    <xf numFmtId="43" fontId="2" fillId="0" borderId="11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3" fontId="0" fillId="0" borderId="0" xfId="0" applyNumberFormat="1" applyFill="1"/>
    <xf numFmtId="14" fontId="6" fillId="0" borderId="1" xfId="0" applyNumberFormat="1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Fill="1" applyBorder="1"/>
    <xf numFmtId="43" fontId="2" fillId="0" borderId="12" xfId="0" applyNumberFormat="1" applyFont="1" applyFill="1" applyBorder="1"/>
    <xf numFmtId="0" fontId="2" fillId="0" borderId="7" xfId="0" applyFont="1" applyFill="1" applyBorder="1"/>
    <xf numFmtId="14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3" fontId="0" fillId="0" borderId="1" xfId="1" applyFont="1" applyFill="1" applyBorder="1"/>
    <xf numFmtId="14" fontId="0" fillId="0" borderId="1" xfId="0" applyNumberFormat="1" applyFill="1" applyBorder="1" applyAlignment="1">
      <alignment horizontal="right"/>
    </xf>
    <xf numFmtId="43" fontId="0" fillId="0" borderId="1" xfId="1" applyFont="1" applyFill="1" applyBorder="1" applyAlignment="1">
      <alignment horizontal="left"/>
    </xf>
    <xf numFmtId="14" fontId="0" fillId="0" borderId="0" xfId="0" applyNumberFormat="1" applyFill="1"/>
    <xf numFmtId="43" fontId="1" fillId="0" borderId="1" xfId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10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left"/>
    </xf>
    <xf numFmtId="14" fontId="0" fillId="0" borderId="6" xfId="0" applyNumberFormat="1" applyFill="1" applyBorder="1"/>
    <xf numFmtId="43" fontId="0" fillId="0" borderId="6" xfId="1" applyFont="1" applyFill="1" applyBorder="1"/>
    <xf numFmtId="0" fontId="8" fillId="0" borderId="1" xfId="0" applyFont="1" applyFill="1" applyBorder="1"/>
    <xf numFmtId="14" fontId="2" fillId="0" borderId="3" xfId="0" applyNumberFormat="1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0" fillId="0" borderId="1" xfId="0" applyFont="1" applyFill="1" applyBorder="1"/>
    <xf numFmtId="2" fontId="4" fillId="0" borderId="0" xfId="0" applyNumberFormat="1" applyFont="1"/>
    <xf numFmtId="43" fontId="0" fillId="3" borderId="1" xfId="0" applyNumberFormat="1" applyFill="1" applyBorder="1"/>
    <xf numFmtId="0" fontId="0" fillId="0" borderId="0" xfId="0" applyFill="1"/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/>
    <xf numFmtId="43" fontId="0" fillId="0" borderId="4" xfId="1" applyFont="1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" fontId="0" fillId="0" borderId="1" xfId="0" applyNumberFormat="1" applyFill="1" applyBorder="1"/>
    <xf numFmtId="0" fontId="2" fillId="0" borderId="13" xfId="0" applyFont="1" applyFill="1" applyBorder="1"/>
    <xf numFmtId="43" fontId="2" fillId="4" borderId="12" xfId="0" applyNumberFormat="1" applyFont="1" applyFill="1" applyBorder="1"/>
    <xf numFmtId="14" fontId="0" fillId="0" borderId="0" xfId="0" applyNumberFormat="1"/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VENTARIO%20DIC%202025%20CORREGIDO%20Y%20CONSU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O Dic 25"/>
      <sheetName val="INVENT Dic 25"/>
      <sheetName val="Consumo Enero 2026"/>
      <sheetName val="INVENT Enero 2026 "/>
      <sheetName val="CONS FEBRERO 2026"/>
      <sheetName val="INVENT FEBRERO 2026"/>
      <sheetName val="CONS MARZO 2026"/>
      <sheetName val="INVENT MARZO 2026 "/>
      <sheetName val="INVENT ABRIL 2026  "/>
      <sheetName val="CONS ABRIL 2026 "/>
      <sheetName val="CONS MAYO 2026"/>
      <sheetName val="INVENT MAYO 2026 (2)"/>
      <sheetName val="INVENT MAYO 2026"/>
      <sheetName val="CONS JUNIO 2026"/>
      <sheetName val="INVENT JUNIO 2026"/>
    </sheetNames>
    <sheetDataSet>
      <sheetData sheetId="0">
        <row r="11">
          <cell r="F11">
            <v>1</v>
          </cell>
          <cell r="G11">
            <v>304.7</v>
          </cell>
        </row>
        <row r="12">
          <cell r="F12">
            <v>1</v>
          </cell>
          <cell r="G12">
            <v>913.68</v>
          </cell>
        </row>
        <row r="13">
          <cell r="F13">
            <v>0</v>
          </cell>
          <cell r="G13">
            <v>1009.8</v>
          </cell>
        </row>
        <row r="14">
          <cell r="F14">
            <v>1</v>
          </cell>
          <cell r="G14">
            <v>2310</v>
          </cell>
        </row>
        <row r="15">
          <cell r="F15">
            <v>1</v>
          </cell>
          <cell r="G15">
            <v>1629.06</v>
          </cell>
        </row>
        <row r="16">
          <cell r="F16">
            <v>1</v>
          </cell>
          <cell r="G16">
            <v>2409.5500000000002</v>
          </cell>
        </row>
        <row r="17">
          <cell r="F17">
            <v>250</v>
          </cell>
          <cell r="G17">
            <v>7.24</v>
          </cell>
        </row>
        <row r="18">
          <cell r="F18">
            <v>14</v>
          </cell>
          <cell r="G18">
            <v>683.1</v>
          </cell>
        </row>
        <row r="19">
          <cell r="F19">
            <v>1</v>
          </cell>
          <cell r="G19">
            <v>700</v>
          </cell>
        </row>
        <row r="20">
          <cell r="F20">
            <v>1</v>
          </cell>
          <cell r="G20">
            <v>950</v>
          </cell>
        </row>
        <row r="21">
          <cell r="F21">
            <v>1</v>
          </cell>
          <cell r="G21">
            <v>1344.18</v>
          </cell>
        </row>
        <row r="22">
          <cell r="F22">
            <v>4</v>
          </cell>
          <cell r="G22">
            <v>690</v>
          </cell>
        </row>
        <row r="23">
          <cell r="F23">
            <v>5</v>
          </cell>
          <cell r="G23">
            <v>480</v>
          </cell>
        </row>
        <row r="24">
          <cell r="F24">
            <v>4</v>
          </cell>
          <cell r="G24">
            <v>480</v>
          </cell>
        </row>
        <row r="25">
          <cell r="F25">
            <v>1</v>
          </cell>
          <cell r="G25">
            <v>610</v>
          </cell>
        </row>
        <row r="26">
          <cell r="F26">
            <v>1</v>
          </cell>
          <cell r="G26">
            <v>433.81</v>
          </cell>
        </row>
        <row r="27">
          <cell r="F27">
            <v>1</v>
          </cell>
          <cell r="G27">
            <v>535.70000000000005</v>
          </cell>
        </row>
        <row r="28">
          <cell r="F28">
            <v>1</v>
          </cell>
          <cell r="G28">
            <v>1832</v>
          </cell>
        </row>
        <row r="29">
          <cell r="F29">
            <v>0</v>
          </cell>
          <cell r="G29">
            <v>32.93</v>
          </cell>
        </row>
        <row r="30">
          <cell r="F30">
            <v>2</v>
          </cell>
          <cell r="G30">
            <v>950.95</v>
          </cell>
        </row>
        <row r="31">
          <cell r="F31">
            <v>2</v>
          </cell>
          <cell r="G31">
            <v>950.95</v>
          </cell>
        </row>
        <row r="32">
          <cell r="F32">
            <v>1</v>
          </cell>
          <cell r="G32">
            <v>3878.37</v>
          </cell>
        </row>
        <row r="33">
          <cell r="F33">
            <v>1</v>
          </cell>
          <cell r="G33">
            <v>2203.54</v>
          </cell>
        </row>
        <row r="34">
          <cell r="F34">
            <v>0</v>
          </cell>
        </row>
        <row r="35">
          <cell r="F35">
            <v>1</v>
          </cell>
          <cell r="G35">
            <v>318</v>
          </cell>
        </row>
        <row r="36">
          <cell r="F36">
            <v>1</v>
          </cell>
          <cell r="G36">
            <v>450.06</v>
          </cell>
        </row>
        <row r="37">
          <cell r="F37">
            <v>2</v>
          </cell>
          <cell r="G37">
            <v>4857.9799999999996</v>
          </cell>
        </row>
        <row r="38">
          <cell r="F38">
            <v>2</v>
          </cell>
          <cell r="G38">
            <v>4857.9799999999996</v>
          </cell>
        </row>
        <row r="39">
          <cell r="F39">
            <v>1</v>
          </cell>
          <cell r="G39">
            <v>600</v>
          </cell>
        </row>
        <row r="40">
          <cell r="F40">
            <v>1</v>
          </cell>
          <cell r="G40">
            <v>600</v>
          </cell>
        </row>
        <row r="41">
          <cell r="F41">
            <v>1</v>
          </cell>
          <cell r="G41">
            <v>21700.25</v>
          </cell>
        </row>
        <row r="42">
          <cell r="F42">
            <v>0</v>
          </cell>
          <cell r="G42">
            <v>8749.4</v>
          </cell>
        </row>
        <row r="43">
          <cell r="F43">
            <v>1</v>
          </cell>
          <cell r="G43">
            <v>1050</v>
          </cell>
        </row>
        <row r="44">
          <cell r="F44">
            <v>0</v>
          </cell>
          <cell r="G44">
            <v>1522.5</v>
          </cell>
        </row>
        <row r="45">
          <cell r="F45">
            <v>2</v>
          </cell>
          <cell r="G45">
            <v>2563.9</v>
          </cell>
        </row>
        <row r="46">
          <cell r="F46">
            <v>1</v>
          </cell>
          <cell r="G46">
            <v>2410</v>
          </cell>
        </row>
        <row r="47">
          <cell r="F47">
            <v>500</v>
          </cell>
          <cell r="G47">
            <v>3.25</v>
          </cell>
        </row>
        <row r="48">
          <cell r="F48">
            <v>150</v>
          </cell>
          <cell r="G48">
            <v>15</v>
          </cell>
        </row>
        <row r="49">
          <cell r="F49">
            <v>1</v>
          </cell>
          <cell r="G49">
            <v>723.8</v>
          </cell>
        </row>
        <row r="50">
          <cell r="F50">
            <v>1</v>
          </cell>
          <cell r="G50">
            <v>3497</v>
          </cell>
        </row>
        <row r="51">
          <cell r="F51">
            <v>5</v>
          </cell>
          <cell r="G51">
            <v>1586.31</v>
          </cell>
        </row>
        <row r="52">
          <cell r="F52">
            <v>2</v>
          </cell>
          <cell r="G52">
            <v>307.45</v>
          </cell>
        </row>
        <row r="53">
          <cell r="F53">
            <v>1</v>
          </cell>
          <cell r="G53">
            <v>1120</v>
          </cell>
        </row>
        <row r="54">
          <cell r="F54">
            <v>2</v>
          </cell>
          <cell r="G54">
            <v>1073.8</v>
          </cell>
        </row>
        <row r="55">
          <cell r="F55">
            <v>0</v>
          </cell>
          <cell r="G55">
            <v>10364</v>
          </cell>
        </row>
        <row r="56">
          <cell r="F56">
            <v>370</v>
          </cell>
          <cell r="G56">
            <v>9.44</v>
          </cell>
        </row>
        <row r="57">
          <cell r="F57">
            <v>1</v>
          </cell>
          <cell r="G57">
            <v>3775.7</v>
          </cell>
        </row>
        <row r="58">
          <cell r="F58">
            <v>2</v>
          </cell>
          <cell r="G58">
            <v>278.85000000000002</v>
          </cell>
        </row>
        <row r="59">
          <cell r="F59">
            <v>3</v>
          </cell>
          <cell r="G59">
            <v>1050</v>
          </cell>
        </row>
        <row r="60">
          <cell r="F60">
            <v>1</v>
          </cell>
          <cell r="G60">
            <v>1750</v>
          </cell>
        </row>
        <row r="61">
          <cell r="F61">
            <v>3</v>
          </cell>
          <cell r="G61">
            <v>306.25</v>
          </cell>
        </row>
        <row r="62">
          <cell r="F62">
            <v>150</v>
          </cell>
          <cell r="G62">
            <v>1.85</v>
          </cell>
        </row>
        <row r="63">
          <cell r="F63">
            <v>1</v>
          </cell>
          <cell r="G63">
            <v>1916.2</v>
          </cell>
        </row>
        <row r="64">
          <cell r="F64">
            <v>125</v>
          </cell>
          <cell r="G64">
            <v>55</v>
          </cell>
        </row>
        <row r="65">
          <cell r="F65">
            <v>1</v>
          </cell>
          <cell r="G65">
            <v>5895</v>
          </cell>
        </row>
        <row r="66">
          <cell r="F66">
            <v>1</v>
          </cell>
          <cell r="G66">
            <v>5895</v>
          </cell>
        </row>
        <row r="67">
          <cell r="F67">
            <v>1</v>
          </cell>
          <cell r="G67">
            <v>5426.85</v>
          </cell>
        </row>
        <row r="69">
          <cell r="F69">
            <v>225</v>
          </cell>
          <cell r="G69">
            <v>50.5</v>
          </cell>
        </row>
        <row r="70">
          <cell r="F70">
            <v>20</v>
          </cell>
          <cell r="G70">
            <v>50.5</v>
          </cell>
        </row>
        <row r="71">
          <cell r="F71">
            <v>0</v>
          </cell>
          <cell r="G71">
            <v>3027.4</v>
          </cell>
        </row>
        <row r="72">
          <cell r="F72">
            <v>1</v>
          </cell>
          <cell r="G72">
            <v>649.22</v>
          </cell>
        </row>
        <row r="73">
          <cell r="F73">
            <v>3</v>
          </cell>
          <cell r="G73">
            <v>2240</v>
          </cell>
        </row>
        <row r="74">
          <cell r="F74">
            <v>80</v>
          </cell>
          <cell r="G74">
            <v>31.2</v>
          </cell>
        </row>
        <row r="75">
          <cell r="F75">
            <v>3</v>
          </cell>
          <cell r="G75">
            <v>322.14</v>
          </cell>
        </row>
        <row r="76">
          <cell r="F76">
            <v>1</v>
          </cell>
          <cell r="G76">
            <v>1248.17</v>
          </cell>
        </row>
        <row r="77">
          <cell r="F77">
            <v>3</v>
          </cell>
          <cell r="G77">
            <v>148.5</v>
          </cell>
        </row>
        <row r="78">
          <cell r="F78">
            <v>100</v>
          </cell>
          <cell r="G78">
            <v>76.8</v>
          </cell>
        </row>
        <row r="79">
          <cell r="F79">
            <v>0</v>
          </cell>
          <cell r="G79">
            <v>2915</v>
          </cell>
        </row>
        <row r="80">
          <cell r="F80">
            <v>0</v>
          </cell>
          <cell r="G80">
            <v>2650</v>
          </cell>
        </row>
        <row r="81">
          <cell r="F81">
            <v>0</v>
          </cell>
          <cell r="G81">
            <v>950</v>
          </cell>
        </row>
        <row r="82">
          <cell r="F82">
            <v>13</v>
          </cell>
          <cell r="G82">
            <v>137.63</v>
          </cell>
        </row>
        <row r="83">
          <cell r="F83">
            <v>3</v>
          </cell>
          <cell r="G83">
            <v>7571.85</v>
          </cell>
        </row>
        <row r="84">
          <cell r="F84">
            <v>1</v>
          </cell>
          <cell r="G84">
            <v>22336.6</v>
          </cell>
        </row>
        <row r="85">
          <cell r="F85">
            <v>2</v>
          </cell>
          <cell r="G85">
            <v>4425.8500000000004</v>
          </cell>
        </row>
        <row r="86">
          <cell r="F86">
            <v>1</v>
          </cell>
          <cell r="G86">
            <v>10087</v>
          </cell>
        </row>
        <row r="87">
          <cell r="F87">
            <v>1</v>
          </cell>
          <cell r="G87">
            <v>12038.28</v>
          </cell>
        </row>
        <row r="90">
          <cell r="F90">
            <v>0</v>
          </cell>
          <cell r="G90">
            <v>9240</v>
          </cell>
        </row>
        <row r="91">
          <cell r="F91">
            <v>8</v>
          </cell>
          <cell r="G91">
            <v>180.53</v>
          </cell>
        </row>
        <row r="92">
          <cell r="F92">
            <v>1</v>
          </cell>
          <cell r="G92">
            <v>7478.9</v>
          </cell>
        </row>
        <row r="93">
          <cell r="F93">
            <v>24</v>
          </cell>
          <cell r="G93">
            <v>396.11</v>
          </cell>
        </row>
        <row r="94">
          <cell r="F94">
            <v>1</v>
          </cell>
          <cell r="G94">
            <v>2305.6</v>
          </cell>
        </row>
        <row r="95">
          <cell r="F95">
            <v>0</v>
          </cell>
          <cell r="G95">
            <v>20758.099999999999</v>
          </cell>
        </row>
        <row r="96">
          <cell r="F96">
            <v>4</v>
          </cell>
          <cell r="G96">
            <v>2629.94</v>
          </cell>
        </row>
        <row r="97">
          <cell r="F97">
            <v>4</v>
          </cell>
          <cell r="G97">
            <v>2629.94</v>
          </cell>
        </row>
        <row r="98">
          <cell r="F98">
            <v>3</v>
          </cell>
          <cell r="G98">
            <v>1265.55</v>
          </cell>
        </row>
        <row r="99">
          <cell r="F99">
            <v>2</v>
          </cell>
          <cell r="G99">
            <v>1265.55</v>
          </cell>
        </row>
        <row r="100">
          <cell r="F100">
            <v>0</v>
          </cell>
          <cell r="G100">
            <v>4890</v>
          </cell>
        </row>
        <row r="101">
          <cell r="F101">
            <v>0</v>
          </cell>
          <cell r="G101">
            <v>4890</v>
          </cell>
        </row>
        <row r="102">
          <cell r="F102">
            <v>1</v>
          </cell>
          <cell r="G102">
            <v>1219</v>
          </cell>
        </row>
        <row r="103">
          <cell r="F103">
            <v>3</v>
          </cell>
          <cell r="G103">
            <v>1147.7</v>
          </cell>
        </row>
        <row r="104">
          <cell r="F104">
            <v>6</v>
          </cell>
          <cell r="G104">
            <v>500.25</v>
          </cell>
        </row>
        <row r="105">
          <cell r="F105">
            <v>200</v>
          </cell>
          <cell r="G105">
            <v>91.9</v>
          </cell>
        </row>
        <row r="106">
          <cell r="F106">
            <v>40</v>
          </cell>
          <cell r="G106">
            <v>170</v>
          </cell>
        </row>
        <row r="107">
          <cell r="F107">
            <v>3</v>
          </cell>
          <cell r="G107">
            <v>715</v>
          </cell>
        </row>
        <row r="108">
          <cell r="F108">
            <v>1</v>
          </cell>
          <cell r="G108">
            <v>3217.7</v>
          </cell>
        </row>
        <row r="109">
          <cell r="F109">
            <v>0</v>
          </cell>
          <cell r="G109">
            <v>5384</v>
          </cell>
        </row>
        <row r="110">
          <cell r="F110">
            <v>50</v>
          </cell>
          <cell r="G110">
            <v>5.4</v>
          </cell>
        </row>
        <row r="111">
          <cell r="F111">
            <v>200</v>
          </cell>
          <cell r="G111">
            <v>2.6</v>
          </cell>
        </row>
        <row r="112">
          <cell r="F112">
            <v>1600</v>
          </cell>
          <cell r="G112">
            <v>6.81</v>
          </cell>
        </row>
        <row r="114">
          <cell r="F114">
            <v>70</v>
          </cell>
          <cell r="G114">
            <v>7.87</v>
          </cell>
        </row>
        <row r="115">
          <cell r="F115">
            <v>300</v>
          </cell>
          <cell r="G115">
            <v>6.81</v>
          </cell>
        </row>
        <row r="117">
          <cell r="F117">
            <v>375</v>
          </cell>
          <cell r="G117">
            <v>7.5</v>
          </cell>
        </row>
        <row r="118">
          <cell r="F118">
            <v>2</v>
          </cell>
          <cell r="G118">
            <v>664.95</v>
          </cell>
        </row>
        <row r="119">
          <cell r="F119">
            <v>5</v>
          </cell>
          <cell r="G119">
            <v>1127.1300000000001</v>
          </cell>
        </row>
        <row r="120">
          <cell r="F120">
            <v>0</v>
          </cell>
          <cell r="G120">
            <v>2650</v>
          </cell>
        </row>
        <row r="121">
          <cell r="F121">
            <v>1</v>
          </cell>
          <cell r="G121">
            <v>1837.5</v>
          </cell>
        </row>
        <row r="122">
          <cell r="F122">
            <v>3</v>
          </cell>
          <cell r="G122">
            <v>660</v>
          </cell>
        </row>
        <row r="123">
          <cell r="F123">
            <v>4</v>
          </cell>
          <cell r="G123">
            <v>660</v>
          </cell>
        </row>
        <row r="124">
          <cell r="F124">
            <v>4</v>
          </cell>
          <cell r="G124">
            <v>1040</v>
          </cell>
        </row>
        <row r="125">
          <cell r="F125">
            <v>7</v>
          </cell>
          <cell r="G125">
            <v>568.75</v>
          </cell>
        </row>
        <row r="126">
          <cell r="F126">
            <v>1</v>
          </cell>
          <cell r="G126">
            <v>3200</v>
          </cell>
        </row>
        <row r="127">
          <cell r="F127">
            <v>2</v>
          </cell>
          <cell r="G127">
            <v>12800</v>
          </cell>
        </row>
        <row r="128">
          <cell r="F128">
            <v>5</v>
          </cell>
          <cell r="G128">
            <v>4500</v>
          </cell>
        </row>
        <row r="129">
          <cell r="F129">
            <v>53</v>
          </cell>
          <cell r="G129">
            <v>204</v>
          </cell>
        </row>
        <row r="130">
          <cell r="F130">
            <v>78</v>
          </cell>
          <cell r="G130">
            <v>204</v>
          </cell>
        </row>
        <row r="131">
          <cell r="F131">
            <v>34</v>
          </cell>
          <cell r="G131">
            <v>204</v>
          </cell>
        </row>
        <row r="132">
          <cell r="F132">
            <v>54</v>
          </cell>
          <cell r="G132">
            <v>204</v>
          </cell>
        </row>
        <row r="133">
          <cell r="F133">
            <v>17</v>
          </cell>
          <cell r="G133">
            <v>204</v>
          </cell>
        </row>
        <row r="134">
          <cell r="F134">
            <v>45</v>
          </cell>
          <cell r="G134">
            <v>204</v>
          </cell>
        </row>
        <row r="135">
          <cell r="F135">
            <v>52</v>
          </cell>
          <cell r="G135">
            <v>204</v>
          </cell>
        </row>
        <row r="136">
          <cell r="F136">
            <v>50</v>
          </cell>
          <cell r="G136">
            <v>204</v>
          </cell>
        </row>
        <row r="137">
          <cell r="F137">
            <v>22</v>
          </cell>
          <cell r="G137">
            <v>204</v>
          </cell>
        </row>
        <row r="138">
          <cell r="F138">
            <v>91</v>
          </cell>
          <cell r="G138">
            <v>204</v>
          </cell>
        </row>
        <row r="143">
          <cell r="F143">
            <v>1</v>
          </cell>
          <cell r="G143">
            <v>9366.5</v>
          </cell>
        </row>
        <row r="144">
          <cell r="F144">
            <v>1</v>
          </cell>
          <cell r="G144">
            <v>9366.5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workbookViewId="0">
      <selection activeCell="A2" sqref="A2"/>
    </sheetView>
  </sheetViews>
  <sheetFormatPr baseColWidth="10" defaultRowHeight="15" x14ac:dyDescent="0.25"/>
  <sheetData>
    <row r="1" spans="1:18" ht="21" x14ac:dyDescent="0.35">
      <c r="A1" s="1" t="s">
        <v>0</v>
      </c>
      <c r="B1" s="2"/>
      <c r="C1" s="1"/>
      <c r="D1" s="1"/>
      <c r="E1" s="1"/>
      <c r="F1" s="1"/>
      <c r="G1" s="1"/>
      <c r="H1" s="3"/>
      <c r="K1" s="4"/>
      <c r="L1" s="4"/>
    </row>
    <row r="2" spans="1:18" ht="18.75" x14ac:dyDescent="0.3">
      <c r="A2" s="5"/>
      <c r="B2" s="6"/>
      <c r="C2" s="7"/>
      <c r="D2" s="7"/>
      <c r="E2" s="7"/>
      <c r="F2" s="7"/>
      <c r="G2" s="7"/>
      <c r="H2" s="7"/>
      <c r="I2" s="8"/>
      <c r="K2" s="4"/>
      <c r="L2" s="4"/>
      <c r="N2" s="9" t="s">
        <v>1</v>
      </c>
      <c r="O2" s="9"/>
      <c r="P2" s="9"/>
    </row>
    <row r="3" spans="1:18" ht="30" x14ac:dyDescent="0.25">
      <c r="A3" s="10" t="s">
        <v>2</v>
      </c>
      <c r="B3" s="11" t="s">
        <v>3</v>
      </c>
      <c r="C3" s="10" t="s">
        <v>4</v>
      </c>
      <c r="D3" s="12" t="s">
        <v>5</v>
      </c>
      <c r="E3" s="12" t="s">
        <v>6</v>
      </c>
      <c r="F3" s="10" t="s">
        <v>7</v>
      </c>
      <c r="G3" s="10" t="s">
        <v>8</v>
      </c>
      <c r="H3" s="13" t="s">
        <v>9</v>
      </c>
      <c r="I3" s="10" t="s">
        <v>10</v>
      </c>
      <c r="J3" s="10" t="s">
        <v>11</v>
      </c>
      <c r="K3" s="4"/>
      <c r="L3" s="4"/>
      <c r="N3" s="10" t="s">
        <v>3</v>
      </c>
      <c r="O3" s="10" t="s">
        <v>10</v>
      </c>
      <c r="P3" s="10" t="s">
        <v>11</v>
      </c>
    </row>
    <row r="4" spans="1:18" x14ac:dyDescent="0.25">
      <c r="A4" s="14" t="s">
        <v>12</v>
      </c>
      <c r="B4" s="15">
        <v>0</v>
      </c>
      <c r="C4" s="16" t="s">
        <v>13</v>
      </c>
      <c r="D4" s="16"/>
      <c r="E4" s="16" t="s">
        <v>14</v>
      </c>
      <c r="F4" s="16"/>
      <c r="G4" s="16"/>
      <c r="H4" s="17"/>
      <c r="I4" s="18">
        <v>840</v>
      </c>
      <c r="J4" s="19">
        <f>+B4*I4</f>
        <v>0</v>
      </c>
      <c r="K4" s="20">
        <f>+B4*I4</f>
        <v>0</v>
      </c>
      <c r="L4" s="20">
        <f>+J4-K4</f>
        <v>0</v>
      </c>
      <c r="N4">
        <f>+'[1]CONSUMO Dic 25'!F25</f>
        <v>1</v>
      </c>
      <c r="O4">
        <f>+'[1]CONSUMO Dic 25'!G25</f>
        <v>610</v>
      </c>
      <c r="P4">
        <f>+O4*N4</f>
        <v>610</v>
      </c>
      <c r="Q4" s="21">
        <f>+P4-J4</f>
        <v>610</v>
      </c>
      <c r="R4">
        <f>+B4-N4</f>
        <v>-1</v>
      </c>
    </row>
    <row r="5" spans="1:18" x14ac:dyDescent="0.25">
      <c r="A5" s="14" t="s">
        <v>15</v>
      </c>
      <c r="B5" s="22">
        <v>0</v>
      </c>
      <c r="C5" s="14" t="s">
        <v>16</v>
      </c>
      <c r="D5" s="22">
        <v>836</v>
      </c>
      <c r="E5" s="16" t="s">
        <v>17</v>
      </c>
      <c r="F5" s="23">
        <v>46108</v>
      </c>
      <c r="G5" s="16">
        <v>261614</v>
      </c>
      <c r="H5" s="24">
        <v>46552</v>
      </c>
      <c r="I5" s="25">
        <v>315</v>
      </c>
      <c r="J5" s="19">
        <f t="shared" ref="J5:J49" si="0">+B5*I5</f>
        <v>0</v>
      </c>
      <c r="K5" s="20">
        <f t="shared" ref="K5:K68" si="1">+B5*I5</f>
        <v>0</v>
      </c>
      <c r="L5" s="20">
        <f t="shared" ref="L5:L68" si="2">+J5-K5</f>
        <v>0</v>
      </c>
      <c r="N5">
        <f>+'[1]CONSUMO Dic 25'!F23</f>
        <v>5</v>
      </c>
      <c r="O5">
        <f>+'[1]CONSUMO Dic 25'!G23</f>
        <v>480</v>
      </c>
      <c r="P5">
        <f t="shared" ref="P5:P48" si="3">+O5*N5</f>
        <v>2400</v>
      </c>
      <c r="Q5" s="21">
        <f>+P5-J5</f>
        <v>2400</v>
      </c>
      <c r="R5">
        <f t="shared" ref="R5:R75" si="4">+B5-N5</f>
        <v>-5</v>
      </c>
    </row>
    <row r="6" spans="1:18" x14ac:dyDescent="0.25">
      <c r="A6" s="14" t="s">
        <v>18</v>
      </c>
      <c r="B6" s="22">
        <v>0</v>
      </c>
      <c r="C6" s="14" t="s">
        <v>19</v>
      </c>
      <c r="D6" s="22">
        <v>837</v>
      </c>
      <c r="E6" s="16" t="s">
        <v>20</v>
      </c>
      <c r="F6" s="23">
        <v>46108</v>
      </c>
      <c r="G6" s="16">
        <v>2209750</v>
      </c>
      <c r="H6" s="24">
        <v>46669</v>
      </c>
      <c r="I6" s="25">
        <v>315</v>
      </c>
      <c r="J6" s="19">
        <f t="shared" si="0"/>
        <v>0</v>
      </c>
      <c r="K6" s="20">
        <f t="shared" si="1"/>
        <v>0</v>
      </c>
      <c r="L6" s="20">
        <f t="shared" si="2"/>
        <v>0</v>
      </c>
      <c r="N6" s="21">
        <f>+'[1]CONSUMO Dic 25'!F24</f>
        <v>4</v>
      </c>
      <c r="O6" s="21">
        <f>+'[1]CONSUMO Dic 25'!G24</f>
        <v>480</v>
      </c>
      <c r="P6">
        <f t="shared" si="3"/>
        <v>1920</v>
      </c>
      <c r="Q6" s="21">
        <f t="shared" ref="Q6:Q48" si="5">+P6-J6</f>
        <v>1920</v>
      </c>
      <c r="R6">
        <f t="shared" si="4"/>
        <v>-4</v>
      </c>
    </row>
    <row r="7" spans="1:18" x14ac:dyDescent="0.25">
      <c r="A7" s="14" t="s">
        <v>21</v>
      </c>
      <c r="B7" s="22">
        <v>0</v>
      </c>
      <c r="C7" s="14" t="s">
        <v>16</v>
      </c>
      <c r="D7" s="22">
        <v>845</v>
      </c>
      <c r="E7" s="16" t="s">
        <v>22</v>
      </c>
      <c r="F7" s="23">
        <v>46108</v>
      </c>
      <c r="G7" s="16">
        <v>3604</v>
      </c>
      <c r="H7" s="24">
        <v>46629</v>
      </c>
      <c r="I7" s="25">
        <v>485</v>
      </c>
      <c r="J7" s="19">
        <f t="shared" si="0"/>
        <v>0</v>
      </c>
      <c r="K7" s="20">
        <f t="shared" si="1"/>
        <v>0</v>
      </c>
      <c r="L7" s="20">
        <f t="shared" si="2"/>
        <v>0</v>
      </c>
      <c r="N7">
        <f>+'[1]CONSUMO Dic 25'!F22</f>
        <v>4</v>
      </c>
      <c r="O7">
        <f>+'[1]CONSUMO Dic 25'!G22</f>
        <v>690</v>
      </c>
      <c r="P7">
        <f t="shared" si="3"/>
        <v>2760</v>
      </c>
      <c r="Q7" s="21">
        <f t="shared" si="5"/>
        <v>2760</v>
      </c>
      <c r="R7">
        <f t="shared" si="4"/>
        <v>-4</v>
      </c>
    </row>
    <row r="8" spans="1:18" x14ac:dyDescent="0.25">
      <c r="A8" s="14" t="s">
        <v>23</v>
      </c>
      <c r="B8" s="22">
        <v>1</v>
      </c>
      <c r="C8" s="14" t="s">
        <v>16</v>
      </c>
      <c r="D8" s="14"/>
      <c r="E8" s="16" t="s">
        <v>24</v>
      </c>
      <c r="F8" s="14"/>
      <c r="G8" s="16">
        <v>20041313</v>
      </c>
      <c r="H8" s="24">
        <v>46113</v>
      </c>
      <c r="I8" s="25">
        <v>700</v>
      </c>
      <c r="J8" s="19">
        <f t="shared" si="0"/>
        <v>700</v>
      </c>
      <c r="K8" s="20">
        <f t="shared" si="1"/>
        <v>700</v>
      </c>
      <c r="L8" s="20">
        <f t="shared" si="2"/>
        <v>0</v>
      </c>
      <c r="N8">
        <f>+'[1]CONSUMO Dic 25'!F19</f>
        <v>1</v>
      </c>
      <c r="O8">
        <f>+'[1]CONSUMO Dic 25'!G19</f>
        <v>700</v>
      </c>
      <c r="P8">
        <f t="shared" si="3"/>
        <v>700</v>
      </c>
      <c r="Q8" s="21">
        <f t="shared" si="5"/>
        <v>0</v>
      </c>
      <c r="R8">
        <f t="shared" si="4"/>
        <v>0</v>
      </c>
    </row>
    <row r="9" spans="1:18" x14ac:dyDescent="0.25">
      <c r="A9" s="14" t="s">
        <v>25</v>
      </c>
      <c r="B9" s="22">
        <v>1</v>
      </c>
      <c r="C9" s="16" t="s">
        <v>16</v>
      </c>
      <c r="D9" s="16"/>
      <c r="E9" s="16" t="s">
        <v>26</v>
      </c>
      <c r="F9" s="16"/>
      <c r="G9" s="16">
        <v>24041517</v>
      </c>
      <c r="H9" s="26">
        <v>46103</v>
      </c>
      <c r="I9" s="25">
        <v>950</v>
      </c>
      <c r="J9" s="19">
        <f t="shared" si="0"/>
        <v>950</v>
      </c>
      <c r="K9" s="20">
        <f t="shared" si="1"/>
        <v>950</v>
      </c>
      <c r="L9" s="20">
        <f t="shared" si="2"/>
        <v>0</v>
      </c>
      <c r="N9">
        <f>+'[1]CONSUMO Dic 25'!F20</f>
        <v>1</v>
      </c>
      <c r="O9">
        <f>+'[1]CONSUMO Dic 25'!G20</f>
        <v>950</v>
      </c>
      <c r="P9">
        <f t="shared" si="3"/>
        <v>950</v>
      </c>
      <c r="Q9" s="21">
        <f t="shared" si="5"/>
        <v>0</v>
      </c>
      <c r="R9">
        <f t="shared" si="4"/>
        <v>0</v>
      </c>
    </row>
    <row r="10" spans="1:18" x14ac:dyDescent="0.25">
      <c r="A10" s="14" t="s">
        <v>27</v>
      </c>
      <c r="B10" s="22">
        <v>400</v>
      </c>
      <c r="C10" s="16" t="s">
        <v>28</v>
      </c>
      <c r="D10" s="22">
        <v>859</v>
      </c>
      <c r="E10" s="16" t="s">
        <v>29</v>
      </c>
      <c r="F10" s="23">
        <v>46108</v>
      </c>
      <c r="G10" s="16">
        <v>20230826</v>
      </c>
      <c r="H10" s="26">
        <v>46990</v>
      </c>
      <c r="I10" s="25">
        <v>12</v>
      </c>
      <c r="J10" s="19">
        <f t="shared" si="0"/>
        <v>4800</v>
      </c>
      <c r="K10" s="20">
        <f t="shared" si="1"/>
        <v>4800</v>
      </c>
      <c r="L10" s="20">
        <f t="shared" si="2"/>
        <v>0</v>
      </c>
      <c r="M10" s="27"/>
      <c r="N10">
        <f>+'[1]CONSUMO Dic 25'!F17</f>
        <v>250</v>
      </c>
      <c r="O10">
        <f>+'[1]CONSUMO Dic 25'!G17</f>
        <v>7.24</v>
      </c>
      <c r="P10">
        <f t="shared" si="3"/>
        <v>1810</v>
      </c>
      <c r="Q10" s="21">
        <f t="shared" si="5"/>
        <v>-2990</v>
      </c>
      <c r="R10">
        <f t="shared" si="4"/>
        <v>150</v>
      </c>
    </row>
    <row r="11" spans="1:18" x14ac:dyDescent="0.25">
      <c r="A11" s="14" t="s">
        <v>30</v>
      </c>
      <c r="B11" s="22">
        <v>0</v>
      </c>
      <c r="C11" s="16" t="s">
        <v>31</v>
      </c>
      <c r="D11" s="22">
        <v>0</v>
      </c>
      <c r="E11" s="16" t="s">
        <v>32</v>
      </c>
      <c r="F11" s="22"/>
      <c r="G11" s="16">
        <v>20210529</v>
      </c>
      <c r="H11" s="26">
        <v>46170</v>
      </c>
      <c r="I11" s="25">
        <v>25</v>
      </c>
      <c r="J11" s="19">
        <f t="shared" si="0"/>
        <v>0</v>
      </c>
      <c r="K11" s="20">
        <f t="shared" si="1"/>
        <v>0</v>
      </c>
      <c r="L11" s="20">
        <f t="shared" si="2"/>
        <v>0</v>
      </c>
      <c r="N11" s="28">
        <f>+'[1]CONSUMO Dic 25'!F29</f>
        <v>0</v>
      </c>
      <c r="O11">
        <f>+'[1]CONSUMO Dic 25'!G29</f>
        <v>32.93</v>
      </c>
      <c r="P11">
        <f t="shared" si="3"/>
        <v>0</v>
      </c>
      <c r="Q11" s="21">
        <f t="shared" si="5"/>
        <v>0</v>
      </c>
      <c r="R11">
        <f t="shared" si="4"/>
        <v>0</v>
      </c>
    </row>
    <row r="12" spans="1:18" x14ac:dyDescent="0.25">
      <c r="A12" s="14" t="s">
        <v>33</v>
      </c>
      <c r="B12" s="22">
        <v>0</v>
      </c>
      <c r="C12" s="16" t="s">
        <v>34</v>
      </c>
      <c r="D12" s="16"/>
      <c r="E12" s="16" t="s">
        <v>35</v>
      </c>
      <c r="F12" s="22"/>
      <c r="G12" s="16">
        <v>52361403</v>
      </c>
      <c r="H12" s="26">
        <v>46055</v>
      </c>
      <c r="I12" s="29">
        <v>21700.25</v>
      </c>
      <c r="J12" s="19">
        <f t="shared" si="0"/>
        <v>0</v>
      </c>
      <c r="K12" s="20">
        <f t="shared" si="1"/>
        <v>0</v>
      </c>
      <c r="L12" s="20">
        <f t="shared" si="2"/>
        <v>0</v>
      </c>
      <c r="N12" s="28">
        <f>+'[1]CONSUMO Dic 25'!F41</f>
        <v>1</v>
      </c>
      <c r="O12">
        <f>+'[1]CONSUMO Dic 25'!G41</f>
        <v>21700.25</v>
      </c>
      <c r="P12">
        <f t="shared" si="3"/>
        <v>21700.25</v>
      </c>
      <c r="Q12" s="21">
        <f t="shared" si="5"/>
        <v>21700.25</v>
      </c>
      <c r="R12">
        <f t="shared" si="4"/>
        <v>-1</v>
      </c>
    </row>
    <row r="13" spans="1:18" x14ac:dyDescent="0.25">
      <c r="A13" s="14" t="s">
        <v>36</v>
      </c>
      <c r="B13" s="22">
        <v>0</v>
      </c>
      <c r="C13" s="16" t="s">
        <v>37</v>
      </c>
      <c r="D13" s="22" t="s">
        <v>38</v>
      </c>
      <c r="E13" s="16" t="s">
        <v>39</v>
      </c>
      <c r="F13" s="23">
        <v>46104</v>
      </c>
      <c r="G13" s="16" t="s">
        <v>40</v>
      </c>
      <c r="H13" s="26">
        <v>46500</v>
      </c>
      <c r="I13" s="30">
        <v>7746.59</v>
      </c>
      <c r="J13" s="19">
        <f t="shared" si="0"/>
        <v>0</v>
      </c>
      <c r="K13" s="20">
        <f t="shared" si="1"/>
        <v>0</v>
      </c>
      <c r="L13" s="20">
        <f t="shared" si="2"/>
        <v>0</v>
      </c>
      <c r="N13">
        <f>+'[1]CONSUMO Dic 25'!F83</f>
        <v>3</v>
      </c>
      <c r="O13">
        <f>+'[1]CONSUMO Dic 25'!G83</f>
        <v>7571.85</v>
      </c>
      <c r="P13">
        <f t="shared" si="3"/>
        <v>22715.550000000003</v>
      </c>
      <c r="Q13" s="21">
        <f t="shared" si="5"/>
        <v>22715.550000000003</v>
      </c>
      <c r="R13">
        <f t="shared" si="4"/>
        <v>-3</v>
      </c>
    </row>
    <row r="14" spans="1:18" x14ac:dyDescent="0.25">
      <c r="A14" s="14" t="s">
        <v>41</v>
      </c>
      <c r="B14" s="22">
        <v>6</v>
      </c>
      <c r="C14" s="16" t="s">
        <v>28</v>
      </c>
      <c r="D14" s="16"/>
      <c r="E14" s="16" t="s">
        <v>42</v>
      </c>
      <c r="F14" s="22"/>
      <c r="G14" s="16" t="s">
        <v>43</v>
      </c>
      <c r="H14" s="26">
        <v>46317</v>
      </c>
      <c r="I14" s="31">
        <v>140.81</v>
      </c>
      <c r="J14" s="19">
        <f t="shared" si="0"/>
        <v>844.86</v>
      </c>
      <c r="K14" s="20">
        <f t="shared" si="1"/>
        <v>844.86</v>
      </c>
      <c r="L14" s="20">
        <f t="shared" si="2"/>
        <v>0</v>
      </c>
      <c r="M14" s="32"/>
      <c r="N14">
        <f>+'[1]CONSUMO Dic 25'!F82</f>
        <v>13</v>
      </c>
      <c r="O14">
        <f>+'[1]CONSUMO Dic 25'!G82</f>
        <v>137.63</v>
      </c>
      <c r="P14">
        <f t="shared" si="3"/>
        <v>1789.19</v>
      </c>
      <c r="Q14" s="21">
        <f t="shared" si="5"/>
        <v>944.33</v>
      </c>
      <c r="R14">
        <f t="shared" si="4"/>
        <v>-7</v>
      </c>
    </row>
    <row r="15" spans="1:18" x14ac:dyDescent="0.25">
      <c r="A15" s="14" t="s">
        <v>44</v>
      </c>
      <c r="B15" s="22">
        <v>0</v>
      </c>
      <c r="C15" s="16" t="s">
        <v>45</v>
      </c>
      <c r="D15" s="22">
        <v>782</v>
      </c>
      <c r="E15" s="16" t="s">
        <v>46</v>
      </c>
      <c r="F15" s="23">
        <v>46107</v>
      </c>
      <c r="G15" s="16"/>
      <c r="H15" s="17"/>
      <c r="I15" s="18">
        <v>250</v>
      </c>
      <c r="J15" s="19">
        <f t="shared" si="0"/>
        <v>0</v>
      </c>
      <c r="K15" s="20">
        <f t="shared" si="1"/>
        <v>0</v>
      </c>
      <c r="L15" s="20">
        <f t="shared" si="2"/>
        <v>0</v>
      </c>
      <c r="N15">
        <f>+'[1]CONSUMO Dic 25'!F75</f>
        <v>3</v>
      </c>
      <c r="O15">
        <f>+'[1]CONSUMO Dic 25'!G75</f>
        <v>322.14</v>
      </c>
      <c r="P15">
        <f t="shared" si="3"/>
        <v>966.42</v>
      </c>
      <c r="Q15" s="21">
        <f t="shared" si="5"/>
        <v>966.42</v>
      </c>
      <c r="R15">
        <f t="shared" si="4"/>
        <v>-3</v>
      </c>
    </row>
    <row r="16" spans="1:18" x14ac:dyDescent="0.25">
      <c r="A16" s="14" t="s">
        <v>47</v>
      </c>
      <c r="B16" s="22">
        <v>0</v>
      </c>
      <c r="C16" s="16" t="s">
        <v>48</v>
      </c>
      <c r="D16" s="22">
        <v>853</v>
      </c>
      <c r="E16" s="16" t="s">
        <v>49</v>
      </c>
      <c r="F16" s="23">
        <v>46107</v>
      </c>
      <c r="G16" s="16"/>
      <c r="H16" s="17"/>
      <c r="I16" s="18">
        <v>255</v>
      </c>
      <c r="J16" s="19">
        <f t="shared" si="0"/>
        <v>0</v>
      </c>
      <c r="K16" s="20">
        <f t="shared" si="1"/>
        <v>0</v>
      </c>
      <c r="L16" s="20">
        <f t="shared" si="2"/>
        <v>0</v>
      </c>
      <c r="N16">
        <f>+'[1]CONSUMO Dic 25'!F54</f>
        <v>2</v>
      </c>
      <c r="O16">
        <f>+'[1]CONSUMO Dic 25'!G54</f>
        <v>1073.8</v>
      </c>
      <c r="P16">
        <f t="shared" si="3"/>
        <v>2147.6</v>
      </c>
      <c r="Q16" s="21">
        <f t="shared" si="5"/>
        <v>2147.6</v>
      </c>
      <c r="R16">
        <f t="shared" si="4"/>
        <v>-2</v>
      </c>
    </row>
    <row r="17" spans="1:18" x14ac:dyDescent="0.25">
      <c r="A17" s="14" t="s">
        <v>50</v>
      </c>
      <c r="B17" s="22">
        <v>100</v>
      </c>
      <c r="C17" s="16" t="s">
        <v>51</v>
      </c>
      <c r="D17" s="16"/>
      <c r="E17" s="16" t="s">
        <v>52</v>
      </c>
      <c r="F17" s="22"/>
      <c r="G17" s="16"/>
      <c r="H17" s="17"/>
      <c r="I17" s="25">
        <v>5</v>
      </c>
      <c r="J17" s="19">
        <f t="shared" si="0"/>
        <v>500</v>
      </c>
      <c r="K17" s="20">
        <f t="shared" si="1"/>
        <v>500</v>
      </c>
      <c r="L17" s="20">
        <f t="shared" si="2"/>
        <v>0</v>
      </c>
      <c r="N17">
        <f>+'[1]CONSUMO Dic 25'!F62</f>
        <v>150</v>
      </c>
      <c r="O17">
        <f>+'[1]CONSUMO Dic 25'!G62</f>
        <v>1.85</v>
      </c>
      <c r="P17">
        <f t="shared" si="3"/>
        <v>277.5</v>
      </c>
      <c r="Q17" s="21">
        <f t="shared" si="5"/>
        <v>-222.5</v>
      </c>
      <c r="R17">
        <f t="shared" si="4"/>
        <v>-50</v>
      </c>
    </row>
    <row r="18" spans="1:18" x14ac:dyDescent="0.25">
      <c r="A18" s="14" t="s">
        <v>53</v>
      </c>
      <c r="B18" s="22">
        <v>0</v>
      </c>
      <c r="C18" s="16" t="s">
        <v>28</v>
      </c>
      <c r="D18" s="16"/>
      <c r="E18" s="16" t="s">
        <v>54</v>
      </c>
      <c r="F18" s="22"/>
      <c r="G18" s="16">
        <v>2304238</v>
      </c>
      <c r="H18" s="26">
        <v>46476</v>
      </c>
      <c r="I18" s="25">
        <v>20.239999999999998</v>
      </c>
      <c r="J18" s="19">
        <f t="shared" si="0"/>
        <v>0</v>
      </c>
      <c r="K18" s="20">
        <f t="shared" si="1"/>
        <v>0</v>
      </c>
      <c r="L18" s="20">
        <f t="shared" si="2"/>
        <v>0</v>
      </c>
      <c r="N18">
        <f>+'[1]CONSUMO Dic 25'!F64</f>
        <v>125</v>
      </c>
      <c r="O18">
        <f>+'[1]CONSUMO Dic 25'!G64</f>
        <v>55</v>
      </c>
      <c r="P18">
        <f t="shared" si="3"/>
        <v>6875</v>
      </c>
      <c r="Q18" s="21">
        <f t="shared" si="5"/>
        <v>6875</v>
      </c>
      <c r="R18">
        <f t="shared" si="4"/>
        <v>-125</v>
      </c>
    </row>
    <row r="19" spans="1:18" x14ac:dyDescent="0.25">
      <c r="A19" s="14" t="s">
        <v>55</v>
      </c>
      <c r="B19" s="22">
        <v>50</v>
      </c>
      <c r="C19" s="16" t="s">
        <v>28</v>
      </c>
      <c r="D19" s="22">
        <v>41116004</v>
      </c>
      <c r="E19" s="16" t="s">
        <v>56</v>
      </c>
      <c r="F19" s="23">
        <v>46105</v>
      </c>
      <c r="G19" s="16">
        <v>26010017</v>
      </c>
      <c r="H19" s="26">
        <v>46751</v>
      </c>
      <c r="I19" s="25">
        <v>85.67</v>
      </c>
      <c r="J19" s="19">
        <f t="shared" si="0"/>
        <v>4283.5</v>
      </c>
      <c r="K19" s="20">
        <f t="shared" si="1"/>
        <v>4283.5</v>
      </c>
      <c r="L19" s="20">
        <f t="shared" si="2"/>
        <v>0</v>
      </c>
      <c r="Q19" s="21"/>
    </row>
    <row r="20" spans="1:18" x14ac:dyDescent="0.25">
      <c r="A20" s="14" t="s">
        <v>57</v>
      </c>
      <c r="B20" s="22">
        <v>0</v>
      </c>
      <c r="C20" s="16" t="s">
        <v>28</v>
      </c>
      <c r="D20" s="22">
        <v>41116004</v>
      </c>
      <c r="E20" s="16" t="s">
        <v>58</v>
      </c>
      <c r="F20" s="23">
        <v>46105</v>
      </c>
      <c r="G20" s="16">
        <v>25100011</v>
      </c>
      <c r="H20" s="26">
        <v>46660</v>
      </c>
      <c r="I20" s="25">
        <v>94.88</v>
      </c>
      <c r="J20" s="19">
        <f t="shared" si="0"/>
        <v>0</v>
      </c>
      <c r="K20" s="20">
        <f t="shared" si="1"/>
        <v>0</v>
      </c>
      <c r="L20" s="20">
        <f t="shared" si="2"/>
        <v>0</v>
      </c>
      <c r="Q20" s="21"/>
    </row>
    <row r="21" spans="1:18" x14ac:dyDescent="0.25">
      <c r="A21" s="14" t="s">
        <v>59</v>
      </c>
      <c r="B21" s="22">
        <v>0</v>
      </c>
      <c r="C21" s="16" t="s">
        <v>28</v>
      </c>
      <c r="D21" s="22">
        <v>41116004</v>
      </c>
      <c r="E21" s="16" t="s">
        <v>60</v>
      </c>
      <c r="F21" s="23">
        <v>46105</v>
      </c>
      <c r="G21" s="16">
        <v>25100015</v>
      </c>
      <c r="H21" s="26">
        <v>46660</v>
      </c>
      <c r="I21" s="25">
        <v>114.4</v>
      </c>
      <c r="J21" s="19">
        <f t="shared" si="0"/>
        <v>0</v>
      </c>
      <c r="K21" s="20">
        <f t="shared" si="1"/>
        <v>0</v>
      </c>
      <c r="L21" s="20">
        <f t="shared" si="2"/>
        <v>0</v>
      </c>
      <c r="N21">
        <f>+'[1]CONSUMO Dic 25'!F69</f>
        <v>225</v>
      </c>
      <c r="O21">
        <f>+'[1]CONSUMO Dic 25'!G69</f>
        <v>50.5</v>
      </c>
      <c r="P21">
        <f t="shared" si="3"/>
        <v>11362.5</v>
      </c>
      <c r="Q21" s="21">
        <f t="shared" si="5"/>
        <v>11362.5</v>
      </c>
      <c r="R21">
        <f t="shared" si="4"/>
        <v>-225</v>
      </c>
    </row>
    <row r="22" spans="1:18" x14ac:dyDescent="0.25">
      <c r="A22" s="14" t="s">
        <v>61</v>
      </c>
      <c r="B22" s="22">
        <v>1</v>
      </c>
      <c r="C22" s="14" t="s">
        <v>62</v>
      </c>
      <c r="D22" s="22">
        <v>8001796</v>
      </c>
      <c r="E22" s="16" t="s">
        <v>63</v>
      </c>
      <c r="F22" s="23">
        <v>46104</v>
      </c>
      <c r="G22" s="16">
        <v>50540</v>
      </c>
      <c r="H22" s="24">
        <v>46538</v>
      </c>
      <c r="I22" s="25">
        <v>2915</v>
      </c>
      <c r="J22" s="19">
        <f t="shared" si="0"/>
        <v>2915</v>
      </c>
      <c r="K22" s="20">
        <f t="shared" si="1"/>
        <v>2915</v>
      </c>
      <c r="L22" s="20">
        <f t="shared" si="2"/>
        <v>0</v>
      </c>
      <c r="N22">
        <f>+'[1]CONSUMO Dic 25'!F79</f>
        <v>0</v>
      </c>
      <c r="O22">
        <f>+'[1]CONSUMO Dic 25'!G79</f>
        <v>2915</v>
      </c>
      <c r="P22">
        <f t="shared" si="3"/>
        <v>0</v>
      </c>
      <c r="Q22" s="21">
        <f>+P22-J22</f>
        <v>-2915</v>
      </c>
      <c r="R22">
        <f t="shared" si="4"/>
        <v>1</v>
      </c>
    </row>
    <row r="23" spans="1:18" x14ac:dyDescent="0.25">
      <c r="A23" s="14" t="s">
        <v>64</v>
      </c>
      <c r="B23" s="22">
        <v>1</v>
      </c>
      <c r="C23" s="14" t="s">
        <v>65</v>
      </c>
      <c r="D23" s="22">
        <v>8001797</v>
      </c>
      <c r="E23" s="16" t="s">
        <v>66</v>
      </c>
      <c r="F23" s="22" t="s">
        <v>67</v>
      </c>
      <c r="G23" s="14" t="s">
        <v>68</v>
      </c>
      <c r="H23" s="26">
        <v>50129</v>
      </c>
      <c r="I23" s="25">
        <v>2650</v>
      </c>
      <c r="J23" s="19">
        <f t="shared" si="0"/>
        <v>2650</v>
      </c>
      <c r="K23" s="20">
        <f t="shared" si="1"/>
        <v>2650</v>
      </c>
      <c r="L23" s="20">
        <f t="shared" si="2"/>
        <v>0</v>
      </c>
      <c r="N23">
        <f>+'[1]CONSUMO Dic 25'!F80</f>
        <v>0</v>
      </c>
      <c r="O23">
        <f>+'[1]CONSUMO Dic 25'!G80</f>
        <v>2650</v>
      </c>
      <c r="P23">
        <f t="shared" si="3"/>
        <v>0</v>
      </c>
      <c r="Q23" s="21">
        <f t="shared" si="5"/>
        <v>-2650</v>
      </c>
      <c r="R23">
        <f t="shared" si="4"/>
        <v>1</v>
      </c>
    </row>
    <row r="24" spans="1:18" x14ac:dyDescent="0.25">
      <c r="A24" s="14" t="s">
        <v>69</v>
      </c>
      <c r="B24" s="22">
        <v>0</v>
      </c>
      <c r="C24" s="14" t="s">
        <v>65</v>
      </c>
      <c r="D24" s="14"/>
      <c r="E24" s="16" t="s">
        <v>70</v>
      </c>
      <c r="F24" s="14"/>
      <c r="G24" s="14" t="s">
        <v>71</v>
      </c>
      <c r="H24" s="24"/>
      <c r="I24" s="25">
        <v>950</v>
      </c>
      <c r="J24" s="19">
        <f t="shared" si="0"/>
        <v>0</v>
      </c>
      <c r="K24" s="20">
        <f t="shared" si="1"/>
        <v>0</v>
      </c>
      <c r="L24" s="20">
        <f t="shared" si="2"/>
        <v>0</v>
      </c>
      <c r="N24">
        <f>+'[1]CONSUMO Dic 25'!F81</f>
        <v>0</v>
      </c>
      <c r="O24">
        <f>+'[1]CONSUMO Dic 25'!G81</f>
        <v>950</v>
      </c>
      <c r="P24">
        <f t="shared" si="3"/>
        <v>0</v>
      </c>
      <c r="Q24" s="21">
        <f t="shared" si="5"/>
        <v>0</v>
      </c>
      <c r="R24">
        <f t="shared" si="4"/>
        <v>0</v>
      </c>
    </row>
    <row r="25" spans="1:18" x14ac:dyDescent="0.25">
      <c r="A25" s="14" t="s">
        <v>72</v>
      </c>
      <c r="B25" s="22">
        <v>0</v>
      </c>
      <c r="C25" s="14" t="s">
        <v>34</v>
      </c>
      <c r="D25" s="22">
        <v>8004944</v>
      </c>
      <c r="E25" s="16" t="s">
        <v>73</v>
      </c>
      <c r="F25" s="23">
        <v>46105</v>
      </c>
      <c r="G25" s="14" t="s">
        <v>74</v>
      </c>
      <c r="H25" s="24">
        <v>46172</v>
      </c>
      <c r="I25" s="25">
        <v>3400</v>
      </c>
      <c r="J25" s="19">
        <f t="shared" si="0"/>
        <v>0</v>
      </c>
      <c r="K25" s="20">
        <f t="shared" si="1"/>
        <v>0</v>
      </c>
      <c r="L25" s="20">
        <f t="shared" si="2"/>
        <v>0</v>
      </c>
      <c r="P25">
        <f t="shared" si="3"/>
        <v>0</v>
      </c>
      <c r="Q25" s="21">
        <f t="shared" si="5"/>
        <v>0</v>
      </c>
      <c r="R25">
        <f t="shared" si="4"/>
        <v>0</v>
      </c>
    </row>
    <row r="26" spans="1:18" x14ac:dyDescent="0.25">
      <c r="A26" s="14" t="s">
        <v>75</v>
      </c>
      <c r="B26" s="22">
        <v>0</v>
      </c>
      <c r="C26" s="16" t="s">
        <v>76</v>
      </c>
      <c r="D26" s="16"/>
      <c r="E26" s="16" t="s">
        <v>77</v>
      </c>
      <c r="F26" s="16"/>
      <c r="G26" s="16" t="s">
        <v>78</v>
      </c>
      <c r="H26" s="26">
        <v>46812</v>
      </c>
      <c r="I26" s="25">
        <v>65</v>
      </c>
      <c r="J26" s="19">
        <f t="shared" si="0"/>
        <v>0</v>
      </c>
      <c r="K26" s="20">
        <f t="shared" si="1"/>
        <v>0</v>
      </c>
      <c r="L26" s="20">
        <f t="shared" si="2"/>
        <v>0</v>
      </c>
      <c r="N26">
        <f>+'[1]CONSUMO Dic 25'!F78</f>
        <v>100</v>
      </c>
      <c r="O26">
        <f>+'[1]CONSUMO Dic 25'!G78</f>
        <v>76.8</v>
      </c>
      <c r="P26">
        <f t="shared" si="3"/>
        <v>7680</v>
      </c>
      <c r="Q26" s="21">
        <f t="shared" si="5"/>
        <v>7680</v>
      </c>
      <c r="R26">
        <f t="shared" si="4"/>
        <v>-100</v>
      </c>
    </row>
    <row r="27" spans="1:18" x14ac:dyDescent="0.25">
      <c r="A27" s="14" t="s">
        <v>79</v>
      </c>
      <c r="B27" s="22">
        <v>0</v>
      </c>
      <c r="C27" s="16" t="s">
        <v>80</v>
      </c>
      <c r="D27" s="16"/>
      <c r="E27" s="16" t="s">
        <v>81</v>
      </c>
      <c r="F27" s="16"/>
      <c r="G27" s="16" t="s">
        <v>82</v>
      </c>
      <c r="H27" s="26">
        <v>46120</v>
      </c>
      <c r="I27" s="25">
        <v>7651.49</v>
      </c>
      <c r="J27" s="19">
        <f t="shared" si="0"/>
        <v>0</v>
      </c>
      <c r="K27" s="20">
        <f t="shared" si="1"/>
        <v>0</v>
      </c>
      <c r="L27" s="20">
        <f t="shared" si="2"/>
        <v>0</v>
      </c>
      <c r="N27">
        <f>+'[1]CONSUMO Dic 25'!F92</f>
        <v>1</v>
      </c>
      <c r="O27">
        <f>+'[1]CONSUMO Dic 25'!G92</f>
        <v>7478.9</v>
      </c>
      <c r="P27">
        <f t="shared" si="3"/>
        <v>7478.9</v>
      </c>
      <c r="Q27" s="21">
        <f t="shared" si="5"/>
        <v>7478.9</v>
      </c>
      <c r="R27">
        <f t="shared" si="4"/>
        <v>-1</v>
      </c>
    </row>
    <row r="28" spans="1:18" x14ac:dyDescent="0.25">
      <c r="A28" s="14" t="s">
        <v>83</v>
      </c>
      <c r="B28" s="22">
        <v>0</v>
      </c>
      <c r="C28" s="16" t="s">
        <v>84</v>
      </c>
      <c r="D28" s="16"/>
      <c r="E28" s="16" t="s">
        <v>85</v>
      </c>
      <c r="F28" s="16"/>
      <c r="G28" s="16" t="s">
        <v>86</v>
      </c>
      <c r="H28" s="26">
        <v>46225</v>
      </c>
      <c r="I28" s="25">
        <v>21498.79</v>
      </c>
      <c r="J28" s="19">
        <f t="shared" si="0"/>
        <v>0</v>
      </c>
      <c r="K28" s="20">
        <f t="shared" si="1"/>
        <v>0</v>
      </c>
      <c r="L28" s="20">
        <f t="shared" si="2"/>
        <v>0</v>
      </c>
      <c r="N28">
        <f>+'[1]CONSUMO Dic 25'!F95</f>
        <v>0</v>
      </c>
      <c r="O28">
        <f>+'[1]CONSUMO Dic 25'!G95</f>
        <v>20758.099999999999</v>
      </c>
      <c r="P28">
        <f t="shared" si="3"/>
        <v>0</v>
      </c>
      <c r="Q28" s="21">
        <f t="shared" si="5"/>
        <v>0</v>
      </c>
      <c r="R28">
        <f t="shared" si="4"/>
        <v>0</v>
      </c>
    </row>
    <row r="29" spans="1:18" x14ac:dyDescent="0.25">
      <c r="A29" s="14" t="s">
        <v>87</v>
      </c>
      <c r="B29" s="22">
        <v>0</v>
      </c>
      <c r="C29" s="16" t="s">
        <v>88</v>
      </c>
      <c r="D29" s="22">
        <v>41116004</v>
      </c>
      <c r="E29" s="16" t="s">
        <v>89</v>
      </c>
      <c r="F29" s="17">
        <v>46105</v>
      </c>
      <c r="G29" s="16"/>
      <c r="H29" s="17"/>
      <c r="I29" s="25">
        <v>464.62</v>
      </c>
      <c r="J29" s="19">
        <f t="shared" si="0"/>
        <v>0</v>
      </c>
      <c r="K29" s="20">
        <f t="shared" si="1"/>
        <v>0</v>
      </c>
      <c r="L29" s="20">
        <f t="shared" si="2"/>
        <v>0</v>
      </c>
      <c r="N29">
        <f>+'[1]CONSUMO Dic 25'!F103</f>
        <v>3</v>
      </c>
      <c r="O29">
        <f>+'[1]CONSUMO Dic 25'!G103</f>
        <v>1147.7</v>
      </c>
      <c r="P29">
        <f t="shared" si="3"/>
        <v>3443.1000000000004</v>
      </c>
      <c r="Q29" s="21">
        <f t="shared" si="5"/>
        <v>3443.1000000000004</v>
      </c>
      <c r="R29">
        <f t="shared" si="4"/>
        <v>-3</v>
      </c>
    </row>
    <row r="30" spans="1:18" x14ac:dyDescent="0.25">
      <c r="A30" s="14" t="s">
        <v>90</v>
      </c>
      <c r="B30" s="22">
        <v>0</v>
      </c>
      <c r="C30" s="16" t="s">
        <v>91</v>
      </c>
      <c r="D30" s="22">
        <v>41116004</v>
      </c>
      <c r="E30" s="16" t="s">
        <v>92</v>
      </c>
      <c r="F30" s="17">
        <v>46105</v>
      </c>
      <c r="G30" s="16"/>
      <c r="H30" s="17"/>
      <c r="I30" s="25">
        <v>555.48</v>
      </c>
      <c r="J30" s="19">
        <f t="shared" si="0"/>
        <v>0</v>
      </c>
      <c r="K30" s="20">
        <f t="shared" si="1"/>
        <v>0</v>
      </c>
      <c r="L30" s="20">
        <f t="shared" si="2"/>
        <v>0</v>
      </c>
      <c r="N30">
        <f>+'[1]CONSUMO Dic 25'!F102</f>
        <v>1</v>
      </c>
      <c r="O30">
        <f>+'[1]CONSUMO Dic 25'!G102</f>
        <v>1219</v>
      </c>
      <c r="P30">
        <f t="shared" si="3"/>
        <v>1219</v>
      </c>
      <c r="Q30" s="21">
        <f t="shared" si="5"/>
        <v>1219</v>
      </c>
      <c r="R30">
        <f t="shared" si="4"/>
        <v>-1</v>
      </c>
    </row>
    <row r="31" spans="1:18" x14ac:dyDescent="0.25">
      <c r="A31" s="14" t="s">
        <v>93</v>
      </c>
      <c r="B31" s="22">
        <v>0</v>
      </c>
      <c r="C31" s="16" t="s">
        <v>94</v>
      </c>
      <c r="D31" s="22"/>
      <c r="E31" s="16" t="s">
        <v>95</v>
      </c>
      <c r="F31" s="16"/>
      <c r="G31" s="16">
        <v>2023110846</v>
      </c>
      <c r="H31" s="26">
        <v>46111</v>
      </c>
      <c r="I31" s="25">
        <v>500.25</v>
      </c>
      <c r="J31" s="19">
        <f t="shared" si="0"/>
        <v>0</v>
      </c>
      <c r="K31" s="20">
        <f t="shared" si="1"/>
        <v>0</v>
      </c>
      <c r="L31" s="20">
        <f t="shared" si="2"/>
        <v>0</v>
      </c>
      <c r="N31">
        <f>+'[1]CONSUMO Dic 25'!F104</f>
        <v>6</v>
      </c>
      <c r="O31">
        <f>+'[1]CONSUMO Dic 25'!G104</f>
        <v>500.25</v>
      </c>
      <c r="P31">
        <f t="shared" si="3"/>
        <v>3001.5</v>
      </c>
      <c r="Q31" s="21">
        <f t="shared" si="5"/>
        <v>3001.5</v>
      </c>
      <c r="R31">
        <f t="shared" si="4"/>
        <v>-6</v>
      </c>
    </row>
    <row r="32" spans="1:18" x14ac:dyDescent="0.25">
      <c r="A32" s="14" t="s">
        <v>96</v>
      </c>
      <c r="B32" s="22">
        <v>1</v>
      </c>
      <c r="C32" s="16" t="s">
        <v>97</v>
      </c>
      <c r="D32" s="22">
        <v>41116004</v>
      </c>
      <c r="E32" s="16" t="s">
        <v>98</v>
      </c>
      <c r="F32" s="17">
        <v>46105</v>
      </c>
      <c r="G32" s="16">
        <v>25090043</v>
      </c>
      <c r="H32" s="26">
        <v>46629</v>
      </c>
      <c r="I32" s="25">
        <v>850</v>
      </c>
      <c r="J32" s="19">
        <f t="shared" si="0"/>
        <v>850</v>
      </c>
      <c r="K32" s="20">
        <f t="shared" si="1"/>
        <v>850</v>
      </c>
      <c r="L32" s="20">
        <f t="shared" si="2"/>
        <v>0</v>
      </c>
      <c r="Q32" s="21"/>
    </row>
    <row r="33" spans="1:18" x14ac:dyDescent="0.25">
      <c r="A33" s="14" t="s">
        <v>99</v>
      </c>
      <c r="B33" s="22">
        <v>0</v>
      </c>
      <c r="C33" s="16" t="s">
        <v>28</v>
      </c>
      <c r="D33" s="22"/>
      <c r="E33" s="16" t="s">
        <v>100</v>
      </c>
      <c r="F33" s="16"/>
      <c r="G33" s="16">
        <v>2402157</v>
      </c>
      <c r="H33" s="26">
        <v>46690</v>
      </c>
      <c r="I33" s="25">
        <v>155</v>
      </c>
      <c r="J33" s="19">
        <f t="shared" si="0"/>
        <v>0</v>
      </c>
      <c r="K33" s="20">
        <f t="shared" si="1"/>
        <v>0</v>
      </c>
      <c r="L33" s="20">
        <f t="shared" si="2"/>
        <v>0</v>
      </c>
      <c r="N33">
        <f>+'[1]CONSUMO Dic 25'!F105</f>
        <v>200</v>
      </c>
      <c r="O33">
        <f>+'[1]CONSUMO Dic 25'!G105</f>
        <v>91.9</v>
      </c>
      <c r="P33">
        <f t="shared" si="3"/>
        <v>18380</v>
      </c>
      <c r="Q33" s="21">
        <f t="shared" si="5"/>
        <v>18380</v>
      </c>
      <c r="R33">
        <f t="shared" si="4"/>
        <v>-200</v>
      </c>
    </row>
    <row r="34" spans="1:18" x14ac:dyDescent="0.25">
      <c r="A34" s="14" t="s">
        <v>101</v>
      </c>
      <c r="B34" s="22">
        <v>320</v>
      </c>
      <c r="C34" s="16" t="s">
        <v>28</v>
      </c>
      <c r="D34" s="22">
        <v>41116004</v>
      </c>
      <c r="E34" s="16" t="s">
        <v>102</v>
      </c>
      <c r="F34" s="17">
        <v>46105</v>
      </c>
      <c r="G34" s="16">
        <v>26010001</v>
      </c>
      <c r="H34" s="26">
        <v>46751</v>
      </c>
      <c r="I34" s="25">
        <v>146.12</v>
      </c>
      <c r="J34" s="19">
        <f t="shared" si="0"/>
        <v>46758.400000000001</v>
      </c>
      <c r="K34" s="20">
        <f t="shared" si="1"/>
        <v>46758.400000000001</v>
      </c>
      <c r="L34" s="20">
        <f t="shared" si="2"/>
        <v>0</v>
      </c>
      <c r="Q34" s="21"/>
    </row>
    <row r="35" spans="1:18" x14ac:dyDescent="0.25">
      <c r="A35" s="14" t="s">
        <v>103</v>
      </c>
      <c r="B35" s="22">
        <v>20</v>
      </c>
      <c r="C35" s="16" t="s">
        <v>28</v>
      </c>
      <c r="D35" s="16"/>
      <c r="E35" s="16" t="s">
        <v>104</v>
      </c>
      <c r="F35" s="16"/>
      <c r="G35" s="16">
        <v>202208</v>
      </c>
      <c r="H35" s="26">
        <v>46569</v>
      </c>
      <c r="I35" s="25">
        <v>170</v>
      </c>
      <c r="J35" s="19">
        <f t="shared" si="0"/>
        <v>3400</v>
      </c>
      <c r="K35" s="20">
        <f t="shared" si="1"/>
        <v>3400</v>
      </c>
      <c r="L35" s="20">
        <f t="shared" si="2"/>
        <v>0</v>
      </c>
      <c r="N35">
        <f>+'[1]CONSUMO Dic 25'!F106</f>
        <v>40</v>
      </c>
      <c r="O35">
        <f>+'[1]CONSUMO Dic 25'!G106</f>
        <v>170</v>
      </c>
      <c r="P35">
        <f t="shared" si="3"/>
        <v>6800</v>
      </c>
      <c r="Q35" s="21">
        <f t="shared" si="5"/>
        <v>3400</v>
      </c>
      <c r="R35">
        <f t="shared" si="4"/>
        <v>-20</v>
      </c>
    </row>
    <row r="36" spans="1:18" x14ac:dyDescent="0.25">
      <c r="A36" s="14" t="s">
        <v>105</v>
      </c>
      <c r="B36" s="22">
        <v>70</v>
      </c>
      <c r="C36" s="16" t="s">
        <v>28</v>
      </c>
      <c r="D36" s="16"/>
      <c r="E36" s="16" t="s">
        <v>106</v>
      </c>
      <c r="F36" s="16"/>
      <c r="G36" s="16">
        <v>20230207</v>
      </c>
      <c r="H36" s="26">
        <v>46179</v>
      </c>
      <c r="I36" s="25">
        <v>6.81</v>
      </c>
      <c r="J36" s="19">
        <f t="shared" si="0"/>
        <v>476.7</v>
      </c>
      <c r="K36" s="20">
        <f t="shared" si="1"/>
        <v>476.7</v>
      </c>
      <c r="L36" s="20">
        <f t="shared" si="2"/>
        <v>0</v>
      </c>
      <c r="N36">
        <f>+'[1]CONSUMO Dic 25'!F115</f>
        <v>300</v>
      </c>
      <c r="O36">
        <f>+'[1]CONSUMO Dic 25'!G115</f>
        <v>6.81</v>
      </c>
      <c r="P36">
        <f t="shared" si="3"/>
        <v>2042.9999999999998</v>
      </c>
      <c r="Q36" s="21">
        <f t="shared" si="5"/>
        <v>1566.2999999999997</v>
      </c>
      <c r="R36">
        <f t="shared" si="4"/>
        <v>-230</v>
      </c>
    </row>
    <row r="37" spans="1:18" x14ac:dyDescent="0.25">
      <c r="A37" s="14" t="s">
        <v>107</v>
      </c>
      <c r="B37" s="22">
        <v>0</v>
      </c>
      <c r="C37" s="16" t="s">
        <v>28</v>
      </c>
      <c r="D37" s="16"/>
      <c r="E37" s="16" t="s">
        <v>108</v>
      </c>
      <c r="F37" s="16"/>
      <c r="G37" s="16">
        <v>250372028</v>
      </c>
      <c r="H37" s="26">
        <v>47117</v>
      </c>
      <c r="I37" s="25">
        <v>7.19</v>
      </c>
      <c r="J37" s="19">
        <f t="shared" si="0"/>
        <v>0</v>
      </c>
      <c r="K37" s="20">
        <f t="shared" si="1"/>
        <v>0</v>
      </c>
      <c r="L37" s="20">
        <f t="shared" si="2"/>
        <v>0</v>
      </c>
      <c r="N37">
        <f>+'[1]CONSUMO Dic 25'!F112</f>
        <v>1600</v>
      </c>
      <c r="O37">
        <f>+'[1]CONSUMO Dic 25'!G112</f>
        <v>6.81</v>
      </c>
      <c r="P37">
        <f t="shared" si="3"/>
        <v>10896</v>
      </c>
      <c r="Q37" s="21">
        <f t="shared" si="5"/>
        <v>10896</v>
      </c>
      <c r="R37">
        <f t="shared" si="4"/>
        <v>-1600</v>
      </c>
    </row>
    <row r="38" spans="1:18" x14ac:dyDescent="0.25">
      <c r="A38" s="14" t="s">
        <v>109</v>
      </c>
      <c r="B38" s="22">
        <v>300</v>
      </c>
      <c r="C38" s="16" t="s">
        <v>28</v>
      </c>
      <c r="D38" s="22">
        <v>827</v>
      </c>
      <c r="E38" s="16" t="s">
        <v>110</v>
      </c>
      <c r="F38" s="16"/>
      <c r="G38" s="16">
        <v>2502262</v>
      </c>
      <c r="H38" s="26">
        <v>46629</v>
      </c>
      <c r="I38" s="25">
        <v>7.35</v>
      </c>
      <c r="J38" s="19">
        <f t="shared" si="0"/>
        <v>2205</v>
      </c>
      <c r="K38" s="20">
        <f t="shared" si="1"/>
        <v>2205</v>
      </c>
      <c r="L38" s="20">
        <f t="shared" si="2"/>
        <v>0</v>
      </c>
      <c r="Q38" s="21"/>
    </row>
    <row r="39" spans="1:18" x14ac:dyDescent="0.25">
      <c r="A39" s="14" t="s">
        <v>111</v>
      </c>
      <c r="B39" s="22">
        <v>0</v>
      </c>
      <c r="C39" s="16" t="s">
        <v>28</v>
      </c>
      <c r="D39" s="16"/>
      <c r="E39" s="16" t="s">
        <v>112</v>
      </c>
      <c r="F39" s="16"/>
      <c r="G39" s="16">
        <v>20230207</v>
      </c>
      <c r="H39" s="26">
        <v>46264</v>
      </c>
      <c r="I39" s="25">
        <v>7.87</v>
      </c>
      <c r="J39" s="19">
        <f t="shared" si="0"/>
        <v>0</v>
      </c>
      <c r="K39" s="20">
        <f t="shared" si="1"/>
        <v>0</v>
      </c>
      <c r="L39" s="20">
        <f t="shared" si="2"/>
        <v>0</v>
      </c>
      <c r="N39">
        <f>+'[1]CONSUMO Dic 25'!F114</f>
        <v>70</v>
      </c>
      <c r="O39">
        <f>+'[1]CONSUMO Dic 25'!G114</f>
        <v>7.87</v>
      </c>
      <c r="P39">
        <f t="shared" si="3"/>
        <v>550.9</v>
      </c>
      <c r="Q39" s="21">
        <f t="shared" si="5"/>
        <v>550.9</v>
      </c>
      <c r="R39">
        <f t="shared" si="4"/>
        <v>-70</v>
      </c>
    </row>
    <row r="40" spans="1:18" x14ac:dyDescent="0.25">
      <c r="A40" s="14" t="s">
        <v>113</v>
      </c>
      <c r="B40" s="22">
        <v>100</v>
      </c>
      <c r="C40" s="16" t="s">
        <v>28</v>
      </c>
      <c r="D40" s="16"/>
      <c r="E40" s="16" t="s">
        <v>114</v>
      </c>
      <c r="F40" s="16"/>
      <c r="G40" s="16">
        <v>20230207</v>
      </c>
      <c r="H40" s="26">
        <v>46264</v>
      </c>
      <c r="I40" s="25">
        <v>6.81</v>
      </c>
      <c r="J40" s="19">
        <f t="shared" si="0"/>
        <v>681</v>
      </c>
      <c r="K40" s="20">
        <f t="shared" si="1"/>
        <v>681</v>
      </c>
      <c r="L40" s="20">
        <f t="shared" si="2"/>
        <v>0</v>
      </c>
      <c r="N40">
        <f>+'[1]CONSUMO Dic 25'!F115</f>
        <v>300</v>
      </c>
      <c r="O40">
        <f>+'[1]CONSUMO Dic 25'!G115</f>
        <v>6.81</v>
      </c>
      <c r="P40">
        <f t="shared" si="3"/>
        <v>2042.9999999999998</v>
      </c>
      <c r="Q40" s="21">
        <f t="shared" si="5"/>
        <v>1361.9999999999998</v>
      </c>
      <c r="R40">
        <f t="shared" si="4"/>
        <v>-200</v>
      </c>
    </row>
    <row r="41" spans="1:18" x14ac:dyDescent="0.25">
      <c r="A41" s="14" t="s">
        <v>115</v>
      </c>
      <c r="B41" s="22">
        <v>100</v>
      </c>
      <c r="C41" s="16" t="s">
        <v>28</v>
      </c>
      <c r="D41" s="16"/>
      <c r="E41" s="16" t="s">
        <v>116</v>
      </c>
      <c r="F41" s="16"/>
      <c r="G41" s="16">
        <v>20251007</v>
      </c>
      <c r="H41" s="26">
        <v>47032</v>
      </c>
      <c r="I41" s="25">
        <v>7.19</v>
      </c>
      <c r="J41" s="19">
        <f t="shared" si="0"/>
        <v>719</v>
      </c>
      <c r="K41" s="20">
        <f t="shared" si="1"/>
        <v>719</v>
      </c>
      <c r="L41" s="20">
        <f t="shared" si="2"/>
        <v>0</v>
      </c>
      <c r="Q41" s="21"/>
    </row>
    <row r="42" spans="1:18" x14ac:dyDescent="0.25">
      <c r="A42" s="14" t="s">
        <v>117</v>
      </c>
      <c r="B42" s="22">
        <v>300</v>
      </c>
      <c r="C42" s="16" t="s">
        <v>28</v>
      </c>
      <c r="D42" s="22">
        <v>826</v>
      </c>
      <c r="E42" s="16" t="s">
        <v>118</v>
      </c>
      <c r="F42" s="17">
        <v>46108</v>
      </c>
      <c r="G42" s="16">
        <v>2502261</v>
      </c>
      <c r="H42" s="26">
        <v>46264</v>
      </c>
      <c r="I42" s="25">
        <v>7.35</v>
      </c>
      <c r="J42" s="19">
        <f t="shared" si="0"/>
        <v>2205</v>
      </c>
      <c r="K42" s="20">
        <f t="shared" si="1"/>
        <v>2205</v>
      </c>
      <c r="L42" s="20">
        <f t="shared" si="2"/>
        <v>0</v>
      </c>
      <c r="Q42" s="21"/>
    </row>
    <row r="43" spans="1:18" x14ac:dyDescent="0.25">
      <c r="A43" s="14" t="s">
        <v>119</v>
      </c>
      <c r="B43" s="22">
        <v>0</v>
      </c>
      <c r="C43" s="16" t="s">
        <v>28</v>
      </c>
      <c r="D43" s="22">
        <v>856</v>
      </c>
      <c r="E43" s="16" t="s">
        <v>120</v>
      </c>
      <c r="F43" s="17">
        <v>46107</v>
      </c>
      <c r="G43" s="16"/>
      <c r="H43" s="17"/>
      <c r="I43" s="25">
        <v>15</v>
      </c>
      <c r="J43" s="19">
        <f t="shared" si="0"/>
        <v>0</v>
      </c>
      <c r="K43" s="20">
        <f t="shared" si="1"/>
        <v>0</v>
      </c>
      <c r="L43" s="20">
        <f t="shared" si="2"/>
        <v>0</v>
      </c>
      <c r="N43">
        <f>+'[1]CONSUMO Dic 25'!F56</f>
        <v>370</v>
      </c>
      <c r="O43">
        <f>+'[1]CONSUMO Dic 25'!G56</f>
        <v>9.44</v>
      </c>
      <c r="P43">
        <f t="shared" si="3"/>
        <v>3492.7999999999997</v>
      </c>
      <c r="Q43" s="21">
        <f t="shared" si="5"/>
        <v>3492.7999999999997</v>
      </c>
      <c r="R43">
        <f t="shared" si="4"/>
        <v>-370</v>
      </c>
    </row>
    <row r="44" spans="1:18" x14ac:dyDescent="0.25">
      <c r="A44" s="14" t="s">
        <v>121</v>
      </c>
      <c r="B44" s="22">
        <v>0</v>
      </c>
      <c r="C44" s="16" t="s">
        <v>34</v>
      </c>
      <c r="D44" s="22">
        <v>377552</v>
      </c>
      <c r="E44" s="16" t="s">
        <v>122</v>
      </c>
      <c r="F44" s="17">
        <v>46100</v>
      </c>
      <c r="G44" s="16">
        <v>5099</v>
      </c>
      <c r="H44" s="26">
        <v>46540</v>
      </c>
      <c r="I44" s="25">
        <v>22852.06</v>
      </c>
      <c r="J44" s="19">
        <f t="shared" si="0"/>
        <v>0</v>
      </c>
      <c r="K44" s="20">
        <f t="shared" si="1"/>
        <v>0</v>
      </c>
      <c r="L44" s="20">
        <f t="shared" si="2"/>
        <v>0</v>
      </c>
      <c r="N44">
        <f>+'[1]CONSUMO Dic 25'!F84</f>
        <v>1</v>
      </c>
      <c r="O44">
        <f>+'[1]CONSUMO Dic 25'!G84</f>
        <v>22336.6</v>
      </c>
      <c r="P44">
        <f t="shared" si="3"/>
        <v>22336.6</v>
      </c>
      <c r="Q44" s="21">
        <f t="shared" si="5"/>
        <v>22336.6</v>
      </c>
      <c r="R44">
        <f t="shared" si="4"/>
        <v>-1</v>
      </c>
    </row>
    <row r="45" spans="1:18" x14ac:dyDescent="0.25">
      <c r="A45" s="14" t="s">
        <v>123</v>
      </c>
      <c r="B45" s="22">
        <v>0</v>
      </c>
      <c r="C45" s="16" t="s">
        <v>28</v>
      </c>
      <c r="D45" s="16"/>
      <c r="E45" s="16" t="s">
        <v>124</v>
      </c>
      <c r="F45" s="16"/>
      <c r="G45" s="16"/>
      <c r="H45" s="17"/>
      <c r="I45" s="25">
        <v>5.4</v>
      </c>
      <c r="J45" s="19">
        <f t="shared" si="0"/>
        <v>0</v>
      </c>
      <c r="K45" s="20">
        <f t="shared" si="1"/>
        <v>0</v>
      </c>
      <c r="L45" s="20">
        <f t="shared" si="2"/>
        <v>0</v>
      </c>
      <c r="N45">
        <f>+'[1]CONSUMO Dic 25'!F110</f>
        <v>50</v>
      </c>
      <c r="O45">
        <f>+'[1]CONSUMO Dic 25'!G110</f>
        <v>5.4</v>
      </c>
      <c r="P45">
        <f t="shared" si="3"/>
        <v>270</v>
      </c>
      <c r="Q45" s="21">
        <f t="shared" si="5"/>
        <v>270</v>
      </c>
      <c r="R45">
        <f t="shared" si="4"/>
        <v>-50</v>
      </c>
    </row>
    <row r="46" spans="1:18" x14ac:dyDescent="0.25">
      <c r="A46" s="14" t="s">
        <v>125</v>
      </c>
      <c r="B46" s="22">
        <v>0</v>
      </c>
      <c r="C46" s="16" t="s">
        <v>28</v>
      </c>
      <c r="D46" s="22">
        <v>41116004</v>
      </c>
      <c r="E46" s="16" t="s">
        <v>126</v>
      </c>
      <c r="F46" s="17">
        <v>46105</v>
      </c>
      <c r="G46" s="16"/>
      <c r="H46" s="17"/>
      <c r="I46" s="25">
        <v>3.71</v>
      </c>
      <c r="J46" s="19">
        <f t="shared" si="0"/>
        <v>0</v>
      </c>
      <c r="K46" s="20">
        <f t="shared" si="1"/>
        <v>0</v>
      </c>
      <c r="L46" s="20">
        <f t="shared" si="2"/>
        <v>0</v>
      </c>
      <c r="N46">
        <f>+'[1]CONSUMO Dic 25'!F111</f>
        <v>200</v>
      </c>
      <c r="O46">
        <f>+'[1]CONSUMO Dic 25'!G111</f>
        <v>2.6</v>
      </c>
      <c r="P46">
        <f t="shared" si="3"/>
        <v>520</v>
      </c>
      <c r="Q46" s="21">
        <f t="shared" si="5"/>
        <v>520</v>
      </c>
      <c r="R46">
        <f t="shared" si="4"/>
        <v>-200</v>
      </c>
    </row>
    <row r="47" spans="1:18" x14ac:dyDescent="0.25">
      <c r="A47" s="14" t="s">
        <v>127</v>
      </c>
      <c r="B47" s="22">
        <v>200</v>
      </c>
      <c r="C47" s="16" t="s">
        <v>28</v>
      </c>
      <c r="D47" s="22">
        <v>41116004</v>
      </c>
      <c r="E47" s="16" t="s">
        <v>128</v>
      </c>
      <c r="F47" s="17">
        <v>46105</v>
      </c>
      <c r="G47" s="16"/>
      <c r="H47" s="23">
        <v>46180</v>
      </c>
      <c r="I47" s="25">
        <v>7.87</v>
      </c>
      <c r="J47" s="19">
        <f t="shared" si="0"/>
        <v>1574</v>
      </c>
      <c r="K47" s="20">
        <f t="shared" si="1"/>
        <v>1574</v>
      </c>
      <c r="L47" s="20">
        <f t="shared" si="2"/>
        <v>0</v>
      </c>
      <c r="Q47" s="21"/>
    </row>
    <row r="48" spans="1:18" x14ac:dyDescent="0.25">
      <c r="A48" s="14" t="s">
        <v>129</v>
      </c>
      <c r="B48" s="22">
        <v>0</v>
      </c>
      <c r="C48" s="16" t="s">
        <v>28</v>
      </c>
      <c r="D48" s="16"/>
      <c r="E48" s="16" t="s">
        <v>130</v>
      </c>
      <c r="F48" s="16"/>
      <c r="G48" s="16">
        <v>191101</v>
      </c>
      <c r="H48" s="26">
        <v>46507</v>
      </c>
      <c r="I48" s="25">
        <v>7.5</v>
      </c>
      <c r="J48" s="19">
        <f t="shared" si="0"/>
        <v>0</v>
      </c>
      <c r="K48" s="20">
        <f t="shared" si="1"/>
        <v>0</v>
      </c>
      <c r="L48" s="20">
        <f t="shared" si="2"/>
        <v>0</v>
      </c>
      <c r="N48">
        <f>+'[1]CONSUMO Dic 25'!F117</f>
        <v>375</v>
      </c>
      <c r="O48">
        <f>+'[1]CONSUMO Dic 25'!G117</f>
        <v>7.5</v>
      </c>
      <c r="P48">
        <f t="shared" si="3"/>
        <v>2812.5</v>
      </c>
      <c r="Q48" s="21">
        <f t="shared" si="5"/>
        <v>2812.5</v>
      </c>
      <c r="R48">
        <f t="shared" si="4"/>
        <v>-375</v>
      </c>
    </row>
    <row r="49" spans="1:18" x14ac:dyDescent="0.25">
      <c r="A49" s="14" t="s">
        <v>131</v>
      </c>
      <c r="B49" s="22">
        <v>200</v>
      </c>
      <c r="C49" s="16" t="s">
        <v>28</v>
      </c>
      <c r="D49" s="16">
        <v>851</v>
      </c>
      <c r="E49" s="16" t="s">
        <v>132</v>
      </c>
      <c r="F49" s="17">
        <v>46108</v>
      </c>
      <c r="G49" s="16"/>
      <c r="H49" s="26"/>
      <c r="I49" s="33">
        <v>6</v>
      </c>
      <c r="J49" s="19">
        <f t="shared" si="0"/>
        <v>1200</v>
      </c>
      <c r="K49" s="20">
        <f t="shared" si="1"/>
        <v>1200</v>
      </c>
      <c r="L49" s="20">
        <f t="shared" si="2"/>
        <v>0</v>
      </c>
      <c r="Q49" s="21"/>
    </row>
    <row r="50" spans="1:18" ht="15.75" thickBot="1" x14ac:dyDescent="0.3">
      <c r="A50" s="34"/>
      <c r="B50" s="35"/>
      <c r="C50" s="36"/>
      <c r="D50" s="36"/>
      <c r="E50" s="36"/>
      <c r="F50" s="36"/>
      <c r="G50" s="36"/>
      <c r="H50" s="37"/>
      <c r="I50" s="38"/>
      <c r="J50" s="39">
        <f>SUM(J4:J49)</f>
        <v>77712.460000000006</v>
      </c>
      <c r="K50" s="20"/>
      <c r="L50" s="20"/>
    </row>
    <row r="51" spans="1:18" ht="21" x14ac:dyDescent="0.35">
      <c r="A51" s="40" t="s">
        <v>0</v>
      </c>
      <c r="B51" s="41"/>
      <c r="C51" s="41"/>
      <c r="D51" s="41"/>
      <c r="E51" s="41"/>
      <c r="F51" s="41"/>
      <c r="G51" s="41"/>
      <c r="H51" s="41"/>
      <c r="I51" s="41"/>
      <c r="J51" s="42"/>
      <c r="K51" s="20"/>
      <c r="L51" s="20"/>
    </row>
    <row r="52" spans="1:18" ht="15.75" x14ac:dyDescent="0.25">
      <c r="A52" s="43">
        <v>46172</v>
      </c>
      <c r="B52" s="44"/>
      <c r="C52" s="45"/>
      <c r="D52" s="45"/>
      <c r="E52" s="45"/>
      <c r="F52" s="45"/>
      <c r="G52" s="45"/>
      <c r="H52" s="45"/>
      <c r="I52" s="46"/>
      <c r="J52" s="42"/>
      <c r="K52" s="20"/>
      <c r="L52" s="20"/>
    </row>
    <row r="53" spans="1:18" ht="30" x14ac:dyDescent="0.25">
      <c r="A53" s="47" t="s">
        <v>133</v>
      </c>
      <c r="B53" s="47" t="s">
        <v>3</v>
      </c>
      <c r="C53" s="47" t="s">
        <v>4</v>
      </c>
      <c r="D53" s="12" t="s">
        <v>5</v>
      </c>
      <c r="E53" s="12" t="s">
        <v>6</v>
      </c>
      <c r="F53" s="10" t="s">
        <v>7</v>
      </c>
      <c r="G53" s="47" t="s">
        <v>8</v>
      </c>
      <c r="H53" s="48" t="s">
        <v>9</v>
      </c>
      <c r="I53" s="47" t="s">
        <v>10</v>
      </c>
      <c r="J53" s="47" t="s">
        <v>11</v>
      </c>
      <c r="K53" s="20"/>
      <c r="L53" s="20"/>
    </row>
    <row r="54" spans="1:18" x14ac:dyDescent="0.25">
      <c r="A54" s="14" t="s">
        <v>134</v>
      </c>
      <c r="B54" s="22">
        <v>85</v>
      </c>
      <c r="C54" s="16" t="s">
        <v>28</v>
      </c>
      <c r="D54" s="22">
        <v>845</v>
      </c>
      <c r="E54" s="16" t="s">
        <v>135</v>
      </c>
      <c r="F54" s="16"/>
      <c r="G54" s="16"/>
      <c r="H54" s="17"/>
      <c r="I54" s="33">
        <v>30</v>
      </c>
      <c r="J54" s="19">
        <f t="shared" ref="J54:J63" si="6">+B54*I54</f>
        <v>2550</v>
      </c>
      <c r="K54" s="20">
        <f t="shared" si="1"/>
        <v>2550</v>
      </c>
      <c r="L54" s="20">
        <f t="shared" si="2"/>
        <v>0</v>
      </c>
      <c r="N54">
        <f>+'[1]CONSUMO Dic 25'!F74</f>
        <v>80</v>
      </c>
      <c r="O54">
        <f>+'[1]CONSUMO Dic 25'!G74</f>
        <v>31.2</v>
      </c>
      <c r="P54">
        <f t="shared" ref="P54:P64" si="7">+O54*N54</f>
        <v>2496</v>
      </c>
      <c r="Q54" s="21">
        <f t="shared" ref="Q54:Q63" si="8">+P54-J54</f>
        <v>-54</v>
      </c>
      <c r="R54">
        <f t="shared" si="4"/>
        <v>5</v>
      </c>
    </row>
    <row r="55" spans="1:18" x14ac:dyDescent="0.25">
      <c r="A55" s="14" t="s">
        <v>136</v>
      </c>
      <c r="B55" s="22">
        <v>0</v>
      </c>
      <c r="C55" s="16" t="s">
        <v>34</v>
      </c>
      <c r="D55" s="16"/>
      <c r="E55" s="16" t="s">
        <v>137</v>
      </c>
      <c r="F55" s="17">
        <v>46087</v>
      </c>
      <c r="G55" s="16">
        <v>556</v>
      </c>
      <c r="H55" s="26">
        <v>46264</v>
      </c>
      <c r="I55" s="33">
        <v>2237.5</v>
      </c>
      <c r="J55" s="19">
        <f t="shared" si="6"/>
        <v>0</v>
      </c>
      <c r="K55" s="20">
        <f t="shared" si="1"/>
        <v>0</v>
      </c>
      <c r="L55" s="20">
        <f t="shared" si="2"/>
        <v>0</v>
      </c>
      <c r="N55">
        <f>+'[1]CONSUMO Dic 25'!F73</f>
        <v>3</v>
      </c>
      <c r="O55">
        <f>+'[1]CONSUMO Dic 25'!G73</f>
        <v>2240</v>
      </c>
      <c r="P55">
        <f t="shared" si="7"/>
        <v>6720</v>
      </c>
      <c r="Q55" s="21">
        <f t="shared" si="8"/>
        <v>6720</v>
      </c>
      <c r="R55">
        <f t="shared" si="4"/>
        <v>-3</v>
      </c>
    </row>
    <row r="56" spans="1:18" x14ac:dyDescent="0.25">
      <c r="A56" s="14" t="s">
        <v>138</v>
      </c>
      <c r="B56" s="22">
        <v>0</v>
      </c>
      <c r="C56" s="16" t="s">
        <v>34</v>
      </c>
      <c r="D56" s="16"/>
      <c r="E56" s="16" t="s">
        <v>139</v>
      </c>
      <c r="F56" s="16"/>
      <c r="G56" s="16">
        <v>473</v>
      </c>
      <c r="H56" s="26">
        <v>46356</v>
      </c>
      <c r="I56" s="33">
        <v>3195</v>
      </c>
      <c r="J56" s="19">
        <f t="shared" si="6"/>
        <v>0</v>
      </c>
      <c r="K56" s="20">
        <f t="shared" si="1"/>
        <v>0</v>
      </c>
      <c r="L56" s="20">
        <f t="shared" si="2"/>
        <v>0</v>
      </c>
      <c r="N56">
        <f>+'[1]CONSUMO Dic 25'!F28</f>
        <v>1</v>
      </c>
      <c r="O56">
        <f>+'[1]CONSUMO Dic 25'!G28</f>
        <v>1832</v>
      </c>
      <c r="P56">
        <f t="shared" si="7"/>
        <v>1832</v>
      </c>
      <c r="Q56" s="21">
        <f t="shared" si="8"/>
        <v>1832</v>
      </c>
      <c r="R56">
        <f t="shared" si="4"/>
        <v>-1</v>
      </c>
    </row>
    <row r="57" spans="1:18" x14ac:dyDescent="0.25">
      <c r="A57" s="14" t="s">
        <v>140</v>
      </c>
      <c r="B57" s="22">
        <v>0</v>
      </c>
      <c r="C57" s="16" t="s">
        <v>141</v>
      </c>
      <c r="D57" s="22">
        <v>844</v>
      </c>
      <c r="E57" s="16" t="s">
        <v>142</v>
      </c>
      <c r="F57" s="17">
        <v>46107</v>
      </c>
      <c r="G57" s="16">
        <v>304</v>
      </c>
      <c r="H57" s="26">
        <v>46356</v>
      </c>
      <c r="I57" s="33">
        <v>1575</v>
      </c>
      <c r="J57" s="19">
        <f t="shared" si="6"/>
        <v>0</v>
      </c>
      <c r="K57" s="20">
        <f t="shared" si="1"/>
        <v>0</v>
      </c>
      <c r="L57" s="20">
        <f t="shared" si="2"/>
        <v>0</v>
      </c>
      <c r="N57">
        <f>+'[1]CONSUMO Dic 25'!F121</f>
        <v>1</v>
      </c>
      <c r="O57">
        <f>+'[1]CONSUMO Dic 25'!G121</f>
        <v>1837.5</v>
      </c>
      <c r="P57">
        <f t="shared" si="7"/>
        <v>1837.5</v>
      </c>
      <c r="Q57" s="21">
        <f t="shared" si="8"/>
        <v>1837.5</v>
      </c>
      <c r="R57">
        <f t="shared" si="4"/>
        <v>-1</v>
      </c>
    </row>
    <row r="58" spans="1:18" x14ac:dyDescent="0.25">
      <c r="A58" s="14" t="s">
        <v>143</v>
      </c>
      <c r="B58" s="22">
        <v>1</v>
      </c>
      <c r="C58" s="16" t="s">
        <v>34</v>
      </c>
      <c r="D58" s="16"/>
      <c r="E58" s="16" t="s">
        <v>144</v>
      </c>
      <c r="F58" s="16"/>
      <c r="G58" s="16">
        <v>533</v>
      </c>
      <c r="H58" s="26">
        <v>46388</v>
      </c>
      <c r="I58" s="33">
        <v>1275</v>
      </c>
      <c r="J58" s="19">
        <f t="shared" si="6"/>
        <v>1275</v>
      </c>
      <c r="K58" s="20">
        <f t="shared" si="1"/>
        <v>1275</v>
      </c>
      <c r="L58" s="20">
        <f t="shared" si="2"/>
        <v>0</v>
      </c>
      <c r="N58">
        <f>+'[1]CONSUMO Dic 25'!F57</f>
        <v>1</v>
      </c>
      <c r="O58">
        <f>+'[1]CONSUMO Dic 25'!G57</f>
        <v>3775.7</v>
      </c>
      <c r="P58">
        <f t="shared" si="7"/>
        <v>3775.7</v>
      </c>
      <c r="Q58" s="21">
        <f t="shared" si="8"/>
        <v>2500.6999999999998</v>
      </c>
      <c r="R58">
        <f t="shared" si="4"/>
        <v>0</v>
      </c>
    </row>
    <row r="59" spans="1:18" x14ac:dyDescent="0.25">
      <c r="A59" s="14" t="s">
        <v>145</v>
      </c>
      <c r="B59" s="22">
        <v>0</v>
      </c>
      <c r="C59" s="16" t="s">
        <v>28</v>
      </c>
      <c r="D59" s="16"/>
      <c r="E59" s="16" t="s">
        <v>146</v>
      </c>
      <c r="F59" s="16"/>
      <c r="G59" s="16">
        <v>20231018</v>
      </c>
      <c r="H59" s="24">
        <v>46524</v>
      </c>
      <c r="I59" s="33">
        <v>50.5</v>
      </c>
      <c r="J59" s="19">
        <f t="shared" si="6"/>
        <v>0</v>
      </c>
      <c r="K59" s="20">
        <f t="shared" si="1"/>
        <v>0</v>
      </c>
      <c r="L59" s="20">
        <f t="shared" si="2"/>
        <v>0</v>
      </c>
      <c r="N59">
        <f>+'[1]CONSUMO Dic 25'!F70</f>
        <v>20</v>
      </c>
      <c r="O59">
        <f>+'[1]CONSUMO Dic 25'!G70</f>
        <v>50.5</v>
      </c>
      <c r="P59">
        <f t="shared" si="7"/>
        <v>1010</v>
      </c>
      <c r="Q59" s="21">
        <f t="shared" si="8"/>
        <v>1010</v>
      </c>
      <c r="R59">
        <f t="shared" si="4"/>
        <v>-20</v>
      </c>
    </row>
    <row r="60" spans="1:18" x14ac:dyDescent="0.25">
      <c r="A60" s="14" t="s">
        <v>147</v>
      </c>
      <c r="B60" s="22">
        <v>0</v>
      </c>
      <c r="C60" s="16" t="s">
        <v>28</v>
      </c>
      <c r="D60" s="16"/>
      <c r="E60" s="16" t="s">
        <v>148</v>
      </c>
      <c r="F60" s="16"/>
      <c r="G60" s="16">
        <v>20240207</v>
      </c>
      <c r="H60" s="24">
        <v>46059</v>
      </c>
      <c r="I60" s="33">
        <v>1522.5</v>
      </c>
      <c r="J60" s="19">
        <f t="shared" si="6"/>
        <v>0</v>
      </c>
      <c r="K60" s="20">
        <f t="shared" si="1"/>
        <v>0</v>
      </c>
      <c r="L60" s="20">
        <f t="shared" si="2"/>
        <v>0</v>
      </c>
      <c r="N60">
        <f>+'[1]CONSUMO Dic 25'!F44</f>
        <v>0</v>
      </c>
      <c r="O60">
        <f>+'[1]CONSUMO Dic 25'!G44</f>
        <v>1522.5</v>
      </c>
      <c r="P60">
        <f t="shared" si="7"/>
        <v>0</v>
      </c>
      <c r="Q60" s="21">
        <f t="shared" si="8"/>
        <v>0</v>
      </c>
      <c r="R60">
        <f t="shared" si="4"/>
        <v>0</v>
      </c>
    </row>
    <row r="61" spans="1:18" x14ac:dyDescent="0.25">
      <c r="A61" s="14" t="s">
        <v>149</v>
      </c>
      <c r="B61" s="22">
        <v>0</v>
      </c>
      <c r="C61" s="16" t="s">
        <v>141</v>
      </c>
      <c r="D61" s="16"/>
      <c r="E61" s="16" t="s">
        <v>150</v>
      </c>
      <c r="F61" s="16"/>
      <c r="G61" s="16">
        <v>20231010</v>
      </c>
      <c r="H61" s="24"/>
      <c r="I61" s="33">
        <v>9240</v>
      </c>
      <c r="J61" s="19">
        <f t="shared" si="6"/>
        <v>0</v>
      </c>
      <c r="K61" s="20">
        <f t="shared" si="1"/>
        <v>0</v>
      </c>
      <c r="L61" s="20">
        <f t="shared" si="2"/>
        <v>0</v>
      </c>
      <c r="N61">
        <f>+'[1]CONSUMO Dic 25'!F90</f>
        <v>0</v>
      </c>
      <c r="O61">
        <f>+'[1]CONSUMO Dic 25'!G90</f>
        <v>9240</v>
      </c>
      <c r="P61">
        <f t="shared" si="7"/>
        <v>0</v>
      </c>
      <c r="Q61" s="21">
        <f t="shared" si="8"/>
        <v>0</v>
      </c>
      <c r="R61">
        <f t="shared" si="4"/>
        <v>0</v>
      </c>
    </row>
    <row r="62" spans="1:18" x14ac:dyDescent="0.25">
      <c r="A62" s="14" t="s">
        <v>151</v>
      </c>
      <c r="B62" s="22">
        <v>0</v>
      </c>
      <c r="C62" s="16" t="s">
        <v>152</v>
      </c>
      <c r="D62" s="16"/>
      <c r="E62" s="16" t="s">
        <v>153</v>
      </c>
      <c r="F62" s="16"/>
      <c r="G62" s="16" t="s">
        <v>74</v>
      </c>
      <c r="H62" s="17"/>
      <c r="I62" s="33">
        <v>8749.4</v>
      </c>
      <c r="J62" s="19">
        <f t="shared" si="6"/>
        <v>0</v>
      </c>
      <c r="K62" s="20">
        <f t="shared" si="1"/>
        <v>0</v>
      </c>
      <c r="L62" s="20">
        <f t="shared" si="2"/>
        <v>0</v>
      </c>
      <c r="N62">
        <f>+'[1]CONSUMO Dic 25'!F42</f>
        <v>0</v>
      </c>
      <c r="O62">
        <f>+'[1]CONSUMO Dic 25'!G42</f>
        <v>8749.4</v>
      </c>
      <c r="P62">
        <f t="shared" si="7"/>
        <v>0</v>
      </c>
      <c r="Q62" s="21">
        <f t="shared" si="8"/>
        <v>0</v>
      </c>
      <c r="R62">
        <f t="shared" si="4"/>
        <v>0</v>
      </c>
    </row>
    <row r="63" spans="1:18" ht="15.75" thickBot="1" x14ac:dyDescent="0.3">
      <c r="A63" s="14" t="s">
        <v>154</v>
      </c>
      <c r="B63" s="22">
        <v>0</v>
      </c>
      <c r="C63" s="16" t="s">
        <v>155</v>
      </c>
      <c r="D63" s="16"/>
      <c r="E63" s="16" t="s">
        <v>156</v>
      </c>
      <c r="F63" s="16"/>
      <c r="G63" s="16">
        <v>20230830</v>
      </c>
      <c r="H63" s="26"/>
      <c r="I63" s="33">
        <v>10364</v>
      </c>
      <c r="J63" s="19">
        <f t="shared" si="6"/>
        <v>0</v>
      </c>
      <c r="K63" s="20">
        <f t="shared" si="1"/>
        <v>0</v>
      </c>
      <c r="L63" s="20">
        <f t="shared" si="2"/>
        <v>0</v>
      </c>
      <c r="N63">
        <f>+'[1]CONSUMO Dic 25'!F55</f>
        <v>0</v>
      </c>
      <c r="O63">
        <f>+'[1]CONSUMO Dic 25'!G55</f>
        <v>10364</v>
      </c>
      <c r="P63">
        <f t="shared" si="7"/>
        <v>0</v>
      </c>
      <c r="Q63" s="21">
        <f t="shared" si="8"/>
        <v>0</v>
      </c>
      <c r="R63">
        <f t="shared" si="4"/>
        <v>0</v>
      </c>
    </row>
    <row r="64" spans="1:18" ht="15.75" thickBot="1" x14ac:dyDescent="0.3">
      <c r="A64" s="14"/>
      <c r="B64" s="22"/>
      <c r="C64" s="16"/>
      <c r="D64" s="16"/>
      <c r="E64" s="16"/>
      <c r="F64" s="16"/>
      <c r="G64" s="16"/>
      <c r="H64" s="26"/>
      <c r="I64" s="25"/>
      <c r="J64" s="49">
        <f>SUM(J54:J63)</f>
        <v>3825</v>
      </c>
      <c r="K64" s="20"/>
      <c r="L64" s="20"/>
      <c r="P64">
        <f t="shared" si="7"/>
        <v>0</v>
      </c>
      <c r="Q64" s="21"/>
      <c r="R64">
        <f t="shared" si="4"/>
        <v>0</v>
      </c>
    </row>
    <row r="65" spans="1:18" ht="30" x14ac:dyDescent="0.25">
      <c r="A65" s="47" t="s">
        <v>157</v>
      </c>
      <c r="B65" s="47" t="s">
        <v>3</v>
      </c>
      <c r="C65" s="47" t="s">
        <v>4</v>
      </c>
      <c r="D65" s="12" t="s">
        <v>5</v>
      </c>
      <c r="E65" s="12" t="s">
        <v>6</v>
      </c>
      <c r="F65" s="10" t="s">
        <v>7</v>
      </c>
      <c r="G65" s="47" t="s">
        <v>8</v>
      </c>
      <c r="H65" s="48" t="s">
        <v>9</v>
      </c>
      <c r="I65" s="47" t="s">
        <v>10</v>
      </c>
      <c r="J65" s="50" t="s">
        <v>11</v>
      </c>
      <c r="K65" s="20"/>
      <c r="L65" s="20"/>
    </row>
    <row r="66" spans="1:18" x14ac:dyDescent="0.25">
      <c r="A66" s="51">
        <v>46172</v>
      </c>
      <c r="B66" s="52" t="s">
        <v>158</v>
      </c>
      <c r="C66" s="53"/>
      <c r="D66" s="53"/>
      <c r="E66" s="53"/>
      <c r="F66" s="53"/>
      <c r="G66" s="53"/>
      <c r="H66" s="53"/>
      <c r="I66" s="54"/>
      <c r="J66" s="42"/>
      <c r="K66" s="20"/>
      <c r="L66" s="20"/>
    </row>
    <row r="67" spans="1:18" x14ac:dyDescent="0.25">
      <c r="A67" s="55" t="s">
        <v>159</v>
      </c>
      <c r="B67" s="56">
        <v>0</v>
      </c>
      <c r="C67" s="55" t="s">
        <v>28</v>
      </c>
      <c r="D67" s="55">
        <v>41116004</v>
      </c>
      <c r="E67" s="55" t="s">
        <v>160</v>
      </c>
      <c r="F67" s="57">
        <v>46100</v>
      </c>
      <c r="G67" s="58"/>
      <c r="H67" s="59"/>
      <c r="I67" s="60">
        <v>30</v>
      </c>
      <c r="J67" s="19">
        <f>+B67*I67</f>
        <v>0</v>
      </c>
      <c r="K67" s="20">
        <f t="shared" si="1"/>
        <v>0</v>
      </c>
      <c r="L67" s="20">
        <f t="shared" si="2"/>
        <v>0</v>
      </c>
      <c r="N67">
        <f>+'[1]CONSUMO Dic 25'!F48</f>
        <v>150</v>
      </c>
      <c r="O67">
        <f>+'[1]CONSUMO Dic 25'!G48</f>
        <v>15</v>
      </c>
      <c r="P67">
        <f t="shared" ref="P67:P89" si="9">+O67*N67</f>
        <v>2250</v>
      </c>
      <c r="Q67" s="21">
        <f t="shared" ref="Q67:Q89" si="10">+P67-J67</f>
        <v>2250</v>
      </c>
      <c r="R67">
        <f t="shared" si="4"/>
        <v>-150</v>
      </c>
    </row>
    <row r="68" spans="1:18" x14ac:dyDescent="0.25">
      <c r="A68" s="55" t="s">
        <v>161</v>
      </c>
      <c r="B68" s="56">
        <v>2</v>
      </c>
      <c r="C68" s="55" t="s">
        <v>34</v>
      </c>
      <c r="D68" s="55"/>
      <c r="E68" s="55" t="s">
        <v>162</v>
      </c>
      <c r="F68" s="55"/>
      <c r="G68" s="55">
        <v>414</v>
      </c>
      <c r="H68" s="61">
        <v>46386</v>
      </c>
      <c r="I68" s="62">
        <v>433.81</v>
      </c>
      <c r="J68" s="19">
        <f t="shared" ref="J68:J89" si="11">+B68*I68</f>
        <v>867.62</v>
      </c>
      <c r="K68" s="20">
        <f t="shared" si="1"/>
        <v>867.62</v>
      </c>
      <c r="L68" s="20">
        <f t="shared" si="2"/>
        <v>0</v>
      </c>
      <c r="N68">
        <f>+'[1]CONSUMO Dic 25'!F26</f>
        <v>1</v>
      </c>
      <c r="O68">
        <f>+'[1]CONSUMO Dic 25'!G26</f>
        <v>433.81</v>
      </c>
      <c r="P68">
        <f t="shared" si="9"/>
        <v>433.81</v>
      </c>
      <c r="Q68" s="21">
        <f t="shared" si="10"/>
        <v>-433.81</v>
      </c>
      <c r="R68">
        <f t="shared" si="4"/>
        <v>1</v>
      </c>
    </row>
    <row r="69" spans="1:18" x14ac:dyDescent="0.25">
      <c r="A69" s="55" t="s">
        <v>163</v>
      </c>
      <c r="B69" s="56">
        <v>2</v>
      </c>
      <c r="C69" s="55" t="s">
        <v>34</v>
      </c>
      <c r="D69" s="55"/>
      <c r="E69" s="55" t="s">
        <v>164</v>
      </c>
      <c r="F69" s="55"/>
      <c r="G69" s="55">
        <v>448</v>
      </c>
      <c r="H69" s="61">
        <v>46660</v>
      </c>
      <c r="I69" s="62">
        <v>1791.86</v>
      </c>
      <c r="J69" s="19">
        <f t="shared" si="11"/>
        <v>3583.72</v>
      </c>
      <c r="K69" s="20">
        <f t="shared" ref="K69:K116" si="12">+B69*I69</f>
        <v>3583.72</v>
      </c>
      <c r="L69" s="20">
        <f t="shared" ref="L69:L133" si="13">+J69-K69</f>
        <v>0</v>
      </c>
      <c r="N69">
        <f>+'[1]CONSUMO Dic 25'!F15</f>
        <v>1</v>
      </c>
      <c r="O69">
        <f>+'[1]CONSUMO Dic 25'!G15</f>
        <v>1629.06</v>
      </c>
      <c r="P69">
        <f t="shared" si="9"/>
        <v>1629.06</v>
      </c>
      <c r="Q69" s="21">
        <f t="shared" si="10"/>
        <v>-1954.6599999999999</v>
      </c>
      <c r="R69">
        <f t="shared" si="4"/>
        <v>1</v>
      </c>
    </row>
    <row r="70" spans="1:18" x14ac:dyDescent="0.25">
      <c r="A70" s="55" t="s">
        <v>165</v>
      </c>
      <c r="B70" s="56">
        <v>16</v>
      </c>
      <c r="C70" s="58" t="s">
        <v>155</v>
      </c>
      <c r="D70" s="58"/>
      <c r="E70" s="55" t="s">
        <v>166</v>
      </c>
      <c r="F70" s="58"/>
      <c r="G70" s="58"/>
      <c r="H70" s="63">
        <v>46325</v>
      </c>
      <c r="I70" s="60">
        <v>683.1</v>
      </c>
      <c r="J70" s="19">
        <f t="shared" si="11"/>
        <v>10929.6</v>
      </c>
      <c r="K70" s="20">
        <f t="shared" si="12"/>
        <v>10929.6</v>
      </c>
      <c r="L70" s="20">
        <f t="shared" si="13"/>
        <v>0</v>
      </c>
      <c r="N70">
        <f>+'[1]CONSUMO Dic 25'!F18</f>
        <v>14</v>
      </c>
      <c r="O70">
        <f>+'[1]CONSUMO Dic 25'!G18</f>
        <v>683.1</v>
      </c>
      <c r="P70">
        <f t="shared" si="9"/>
        <v>9563.4</v>
      </c>
      <c r="Q70" s="21">
        <f t="shared" si="10"/>
        <v>-1366.2000000000007</v>
      </c>
      <c r="R70">
        <f t="shared" si="4"/>
        <v>2</v>
      </c>
    </row>
    <row r="71" spans="1:18" x14ac:dyDescent="0.25">
      <c r="A71" s="55" t="s">
        <v>167</v>
      </c>
      <c r="B71" s="56">
        <v>1</v>
      </c>
      <c r="C71" s="55" t="s">
        <v>34</v>
      </c>
      <c r="D71" s="55"/>
      <c r="E71" s="55" t="s">
        <v>168</v>
      </c>
      <c r="F71" s="55"/>
      <c r="G71" s="55">
        <v>474</v>
      </c>
      <c r="H71" s="61">
        <v>46326</v>
      </c>
      <c r="I71" s="60">
        <v>913.68</v>
      </c>
      <c r="J71" s="19">
        <f t="shared" si="11"/>
        <v>913.68</v>
      </c>
      <c r="K71" s="20">
        <f t="shared" si="12"/>
        <v>913.68</v>
      </c>
      <c r="L71" s="20">
        <f t="shared" si="13"/>
        <v>0</v>
      </c>
      <c r="N71">
        <f>+'[1]CONSUMO Dic 25'!F12</f>
        <v>1</v>
      </c>
      <c r="O71">
        <f>+'[1]CONSUMO Dic 25'!G12</f>
        <v>913.68</v>
      </c>
      <c r="P71">
        <f t="shared" si="9"/>
        <v>913.68</v>
      </c>
      <c r="Q71" s="21">
        <f t="shared" si="10"/>
        <v>0</v>
      </c>
      <c r="R71">
        <f t="shared" si="4"/>
        <v>0</v>
      </c>
    </row>
    <row r="72" spans="1:18" x14ac:dyDescent="0.25">
      <c r="A72" s="55" t="s">
        <v>169</v>
      </c>
      <c r="B72" s="56">
        <v>3</v>
      </c>
      <c r="C72" s="55" t="s">
        <v>34</v>
      </c>
      <c r="D72" s="55"/>
      <c r="E72" s="55" t="s">
        <v>170</v>
      </c>
      <c r="F72" s="55"/>
      <c r="G72" s="55">
        <v>398</v>
      </c>
      <c r="H72" s="61">
        <v>46296</v>
      </c>
      <c r="I72" s="60">
        <v>3539.47</v>
      </c>
      <c r="J72" s="19">
        <f t="shared" si="11"/>
        <v>10618.41</v>
      </c>
      <c r="K72" s="20">
        <f t="shared" si="12"/>
        <v>10618.41</v>
      </c>
      <c r="L72" s="20">
        <f t="shared" si="13"/>
        <v>0</v>
      </c>
      <c r="N72">
        <f>+'[1]CONSUMO Dic 25'!F108</f>
        <v>1</v>
      </c>
      <c r="O72">
        <f>+'[1]CONSUMO Dic 25'!G108</f>
        <v>3217.7</v>
      </c>
      <c r="P72">
        <f t="shared" si="9"/>
        <v>3217.7</v>
      </c>
      <c r="Q72" s="21">
        <f t="shared" si="10"/>
        <v>-7400.71</v>
      </c>
      <c r="R72">
        <f t="shared" si="4"/>
        <v>2</v>
      </c>
    </row>
    <row r="73" spans="1:18" x14ac:dyDescent="0.25">
      <c r="A73" s="55" t="s">
        <v>171</v>
      </c>
      <c r="B73" s="56">
        <v>2</v>
      </c>
      <c r="C73" s="55" t="s">
        <v>172</v>
      </c>
      <c r="D73" s="55"/>
      <c r="E73" s="55" t="s">
        <v>173</v>
      </c>
      <c r="F73" s="55"/>
      <c r="G73" s="55">
        <v>960</v>
      </c>
      <c r="H73" s="61">
        <v>46356</v>
      </c>
      <c r="I73" s="60">
        <v>4857.9799999999996</v>
      </c>
      <c r="J73" s="19">
        <f t="shared" si="11"/>
        <v>9715.9599999999991</v>
      </c>
      <c r="K73" s="20">
        <f t="shared" si="12"/>
        <v>9715.9599999999991</v>
      </c>
      <c r="L73" s="20">
        <f t="shared" si="13"/>
        <v>0</v>
      </c>
      <c r="N73">
        <f>+'[1]CONSUMO Dic 25'!F38</f>
        <v>2</v>
      </c>
      <c r="O73">
        <f>+'[1]CONSUMO Dic 25'!G38</f>
        <v>4857.9799999999996</v>
      </c>
      <c r="P73">
        <f t="shared" si="9"/>
        <v>9715.9599999999991</v>
      </c>
      <c r="Q73" s="21">
        <f t="shared" si="10"/>
        <v>0</v>
      </c>
      <c r="R73">
        <f t="shared" si="4"/>
        <v>0</v>
      </c>
    </row>
    <row r="74" spans="1:18" x14ac:dyDescent="0.25">
      <c r="A74" s="55" t="s">
        <v>174</v>
      </c>
      <c r="B74" s="56">
        <v>2</v>
      </c>
      <c r="C74" s="55" t="s">
        <v>172</v>
      </c>
      <c r="D74" s="55"/>
      <c r="E74" s="55" t="s">
        <v>175</v>
      </c>
      <c r="F74" s="55"/>
      <c r="G74" s="55">
        <v>688</v>
      </c>
      <c r="H74" s="61">
        <v>46325</v>
      </c>
      <c r="I74" s="60">
        <v>4857.9799999999996</v>
      </c>
      <c r="J74" s="19">
        <f t="shared" si="11"/>
        <v>9715.9599999999991</v>
      </c>
      <c r="K74" s="20">
        <f t="shared" si="12"/>
        <v>9715.9599999999991</v>
      </c>
      <c r="L74" s="20">
        <f t="shared" si="13"/>
        <v>0</v>
      </c>
      <c r="N74">
        <f>+'[1]CONSUMO Dic 25'!F37</f>
        <v>2</v>
      </c>
      <c r="O74">
        <f>+'[1]CONSUMO Dic 25'!G37</f>
        <v>4857.9799999999996</v>
      </c>
      <c r="P74">
        <f t="shared" si="9"/>
        <v>9715.9599999999991</v>
      </c>
      <c r="Q74" s="21">
        <f t="shared" si="10"/>
        <v>0</v>
      </c>
      <c r="R74">
        <f t="shared" si="4"/>
        <v>0</v>
      </c>
    </row>
    <row r="75" spans="1:18" x14ac:dyDescent="0.25">
      <c r="A75" s="55" t="s">
        <v>176</v>
      </c>
      <c r="B75" s="56">
        <v>2</v>
      </c>
      <c r="C75" s="55" t="s">
        <v>172</v>
      </c>
      <c r="D75" s="55">
        <v>41116004</v>
      </c>
      <c r="E75" s="55" t="s">
        <v>177</v>
      </c>
      <c r="F75" s="57">
        <v>46100</v>
      </c>
      <c r="G75" s="55">
        <v>575</v>
      </c>
      <c r="H75" s="61">
        <v>46629</v>
      </c>
      <c r="I75" s="64">
        <v>3027.04</v>
      </c>
      <c r="J75" s="19">
        <f t="shared" si="11"/>
        <v>6054.08</v>
      </c>
      <c r="K75" s="20">
        <f t="shared" si="12"/>
        <v>6054.08</v>
      </c>
      <c r="L75" s="20">
        <f t="shared" si="13"/>
        <v>0</v>
      </c>
      <c r="N75">
        <f>+'[1]CONSUMO Dic 25'!F71</f>
        <v>0</v>
      </c>
      <c r="O75">
        <f>+'[1]CONSUMO Dic 25'!G71</f>
        <v>3027.4</v>
      </c>
      <c r="P75">
        <f t="shared" si="9"/>
        <v>0</v>
      </c>
      <c r="Q75" s="21">
        <f t="shared" si="10"/>
        <v>-6054.08</v>
      </c>
      <c r="R75">
        <f t="shared" si="4"/>
        <v>2</v>
      </c>
    </row>
    <row r="76" spans="1:18" x14ac:dyDescent="0.25">
      <c r="A76" s="55" t="s">
        <v>178</v>
      </c>
      <c r="B76" s="56">
        <v>2</v>
      </c>
      <c r="C76" s="55" t="s">
        <v>141</v>
      </c>
      <c r="D76" s="55"/>
      <c r="E76" s="55" t="s">
        <v>179</v>
      </c>
      <c r="F76" s="55"/>
      <c r="G76" s="55" t="s">
        <v>180</v>
      </c>
      <c r="H76" s="61">
        <v>46629</v>
      </c>
      <c r="I76" s="60">
        <v>495.07</v>
      </c>
      <c r="J76" s="19">
        <f t="shared" si="11"/>
        <v>990.14</v>
      </c>
      <c r="K76" s="20">
        <f t="shared" si="12"/>
        <v>990.14</v>
      </c>
      <c r="L76" s="20">
        <f t="shared" si="13"/>
        <v>0</v>
      </c>
      <c r="N76">
        <f>+'[1]CONSUMO Dic 25'!F36</f>
        <v>1</v>
      </c>
      <c r="O76">
        <f>+'[1]CONSUMO Dic 25'!G36</f>
        <v>450.06</v>
      </c>
      <c r="P76">
        <f t="shared" si="9"/>
        <v>450.06</v>
      </c>
      <c r="Q76" s="21">
        <f t="shared" si="10"/>
        <v>-540.07999999999993</v>
      </c>
      <c r="R76">
        <f t="shared" ref="R76:R143" si="14">+B76-N76</f>
        <v>1</v>
      </c>
    </row>
    <row r="77" spans="1:18" x14ac:dyDescent="0.25">
      <c r="A77" s="55" t="s">
        <v>181</v>
      </c>
      <c r="B77" s="56">
        <v>1</v>
      </c>
      <c r="C77" s="55" t="s">
        <v>141</v>
      </c>
      <c r="D77" s="55"/>
      <c r="E77" s="55" t="s">
        <v>182</v>
      </c>
      <c r="F77" s="55"/>
      <c r="G77" s="55">
        <v>5931115</v>
      </c>
      <c r="H77" s="61">
        <v>46325</v>
      </c>
      <c r="I77" s="60">
        <v>2563.9</v>
      </c>
      <c r="J77" s="19">
        <f t="shared" si="11"/>
        <v>2563.9</v>
      </c>
      <c r="K77" s="20">
        <f t="shared" si="12"/>
        <v>2563.9</v>
      </c>
      <c r="L77" s="20">
        <f t="shared" si="13"/>
        <v>0</v>
      </c>
      <c r="N77">
        <f>+'[1]CONSUMO Dic 25'!F45</f>
        <v>2</v>
      </c>
      <c r="O77">
        <f>+'[1]CONSUMO Dic 25'!G45</f>
        <v>2563.9</v>
      </c>
      <c r="P77">
        <f t="shared" si="9"/>
        <v>5127.8</v>
      </c>
      <c r="Q77" s="21">
        <f t="shared" si="10"/>
        <v>2563.9</v>
      </c>
      <c r="R77">
        <f t="shared" si="14"/>
        <v>-1</v>
      </c>
    </row>
    <row r="78" spans="1:18" x14ac:dyDescent="0.25">
      <c r="A78" s="55" t="s">
        <v>183</v>
      </c>
      <c r="B78" s="56">
        <v>3</v>
      </c>
      <c r="C78" s="55" t="s">
        <v>141</v>
      </c>
      <c r="D78" s="55">
        <v>41116004</v>
      </c>
      <c r="E78" s="55" t="s">
        <v>184</v>
      </c>
      <c r="F78" s="57">
        <v>46100</v>
      </c>
      <c r="G78" s="55">
        <v>315</v>
      </c>
      <c r="H78" s="61">
        <v>46422</v>
      </c>
      <c r="I78" s="60">
        <v>1050.46</v>
      </c>
      <c r="J78" s="19">
        <f t="shared" si="11"/>
        <v>3151.38</v>
      </c>
      <c r="K78" s="20">
        <f t="shared" si="12"/>
        <v>3151.38</v>
      </c>
      <c r="L78" s="20">
        <f t="shared" si="13"/>
        <v>0</v>
      </c>
      <c r="N78">
        <f>+'[1]CONSUMO Dic 25'!F59</f>
        <v>3</v>
      </c>
      <c r="O78">
        <f>+'[1]CONSUMO Dic 25'!G59</f>
        <v>1050</v>
      </c>
      <c r="P78">
        <f t="shared" si="9"/>
        <v>3150</v>
      </c>
      <c r="Q78" s="21">
        <f t="shared" si="10"/>
        <v>-1.3800000000001091</v>
      </c>
      <c r="R78">
        <f t="shared" si="14"/>
        <v>0</v>
      </c>
    </row>
    <row r="79" spans="1:18" x14ac:dyDescent="0.25">
      <c r="A79" s="55" t="s">
        <v>185</v>
      </c>
      <c r="B79" s="56">
        <v>3</v>
      </c>
      <c r="C79" s="55" t="s">
        <v>34</v>
      </c>
      <c r="D79" s="55"/>
      <c r="E79" s="55" t="s">
        <v>186</v>
      </c>
      <c r="F79" s="55"/>
      <c r="G79" s="55">
        <v>414</v>
      </c>
      <c r="H79" s="61">
        <v>46111</v>
      </c>
      <c r="I79" s="60">
        <v>2423.89</v>
      </c>
      <c r="J79" s="19">
        <f t="shared" si="11"/>
        <v>7271.67</v>
      </c>
      <c r="K79" s="20">
        <f t="shared" si="12"/>
        <v>7271.67</v>
      </c>
      <c r="L79" s="20">
        <f t="shared" si="13"/>
        <v>0</v>
      </c>
      <c r="N79">
        <f>+'[1]CONSUMO Dic 25'!F33</f>
        <v>1</v>
      </c>
      <c r="O79">
        <f>+'[1]CONSUMO Dic 25'!G33</f>
        <v>2203.54</v>
      </c>
      <c r="P79">
        <f t="shared" si="9"/>
        <v>2203.54</v>
      </c>
      <c r="Q79" s="21">
        <f t="shared" si="10"/>
        <v>-5068.13</v>
      </c>
      <c r="R79">
        <f t="shared" si="14"/>
        <v>2</v>
      </c>
    </row>
    <row r="80" spans="1:18" x14ac:dyDescent="0.25">
      <c r="A80" s="55" t="s">
        <v>187</v>
      </c>
      <c r="B80" s="56">
        <v>3</v>
      </c>
      <c r="C80" s="55" t="s">
        <v>34</v>
      </c>
      <c r="D80" s="55"/>
      <c r="E80" s="55" t="s">
        <v>188</v>
      </c>
      <c r="F80" s="55"/>
      <c r="G80" s="55">
        <v>261</v>
      </c>
      <c r="H80" s="61">
        <v>46111</v>
      </c>
      <c r="I80" s="60">
        <v>4266.2</v>
      </c>
      <c r="J80" s="19">
        <f t="shared" si="11"/>
        <v>12798.599999999999</v>
      </c>
      <c r="K80" s="20">
        <f t="shared" si="12"/>
        <v>12798.599999999999</v>
      </c>
      <c r="L80" s="20">
        <f t="shared" si="13"/>
        <v>0</v>
      </c>
      <c r="N80">
        <f>+'[1]CONSUMO Dic 25'!F32</f>
        <v>1</v>
      </c>
      <c r="O80">
        <f>+'[1]CONSUMO Dic 25'!G32</f>
        <v>3878.37</v>
      </c>
      <c r="P80">
        <f t="shared" si="9"/>
        <v>3878.37</v>
      </c>
      <c r="Q80" s="21">
        <f t="shared" si="10"/>
        <v>-8920.23</v>
      </c>
      <c r="R80">
        <f t="shared" si="14"/>
        <v>2</v>
      </c>
    </row>
    <row r="81" spans="1:18" x14ac:dyDescent="0.25">
      <c r="A81" s="55" t="s">
        <v>189</v>
      </c>
      <c r="B81" s="65">
        <v>2</v>
      </c>
      <c r="C81" s="55" t="s">
        <v>141</v>
      </c>
      <c r="D81" s="55"/>
      <c r="E81" s="55" t="s">
        <v>190</v>
      </c>
      <c r="F81" s="57"/>
      <c r="G81" s="55">
        <v>30</v>
      </c>
      <c r="H81" s="61">
        <v>46630</v>
      </c>
      <c r="I81" s="60">
        <v>1168.8599999999999</v>
      </c>
      <c r="J81" s="19">
        <f t="shared" si="11"/>
        <v>2337.7199999999998</v>
      </c>
      <c r="K81" s="20">
        <f t="shared" si="12"/>
        <v>2337.7199999999998</v>
      </c>
      <c r="L81" s="20">
        <f t="shared" si="13"/>
        <v>0</v>
      </c>
      <c r="N81">
        <f>+'[1]CONSUMO Dic 25'!F21</f>
        <v>1</v>
      </c>
      <c r="O81">
        <f>+'[1]CONSUMO Dic 25'!G21</f>
        <v>1344.18</v>
      </c>
      <c r="P81">
        <f t="shared" si="9"/>
        <v>1344.18</v>
      </c>
      <c r="Q81" s="21">
        <f t="shared" si="10"/>
        <v>-993.53999999999974</v>
      </c>
      <c r="R81">
        <f t="shared" si="14"/>
        <v>1</v>
      </c>
    </row>
    <row r="82" spans="1:18" x14ac:dyDescent="0.25">
      <c r="A82" s="55" t="s">
        <v>191</v>
      </c>
      <c r="B82" s="56">
        <v>4</v>
      </c>
      <c r="C82" s="55" t="s">
        <v>34</v>
      </c>
      <c r="D82" s="55">
        <v>41116004</v>
      </c>
      <c r="E82" s="55" t="s">
        <v>192</v>
      </c>
      <c r="F82" s="57">
        <v>46100</v>
      </c>
      <c r="G82" s="55">
        <v>372</v>
      </c>
      <c r="H82" s="61">
        <v>46752</v>
      </c>
      <c r="I82" s="60">
        <v>2629.94</v>
      </c>
      <c r="J82" s="19">
        <f t="shared" si="11"/>
        <v>10519.76</v>
      </c>
      <c r="K82" s="20">
        <f t="shared" si="12"/>
        <v>10519.76</v>
      </c>
      <c r="L82" s="20">
        <f t="shared" si="13"/>
        <v>0</v>
      </c>
      <c r="N82">
        <f>+'[1]CONSUMO Dic 25'!F97</f>
        <v>4</v>
      </c>
      <c r="O82">
        <f>+'[1]CONSUMO Dic 25'!G97</f>
        <v>2629.94</v>
      </c>
      <c r="P82">
        <f t="shared" si="9"/>
        <v>10519.76</v>
      </c>
      <c r="Q82" s="21">
        <f t="shared" si="10"/>
        <v>0</v>
      </c>
      <c r="R82">
        <f t="shared" si="14"/>
        <v>0</v>
      </c>
    </row>
    <row r="83" spans="1:18" x14ac:dyDescent="0.25">
      <c r="A83" s="55" t="s">
        <v>193</v>
      </c>
      <c r="B83" s="56">
        <v>3</v>
      </c>
      <c r="C83" s="55" t="s">
        <v>34</v>
      </c>
      <c r="D83" s="55">
        <v>41116004</v>
      </c>
      <c r="E83" s="55" t="s">
        <v>194</v>
      </c>
      <c r="F83" s="57">
        <v>46100</v>
      </c>
      <c r="G83" s="55">
        <v>510</v>
      </c>
      <c r="H83" s="61">
        <v>46752</v>
      </c>
      <c r="I83" s="60">
        <v>2629.94</v>
      </c>
      <c r="J83" s="19">
        <f t="shared" si="11"/>
        <v>7889.82</v>
      </c>
      <c r="K83" s="20">
        <f t="shared" si="12"/>
        <v>7889.82</v>
      </c>
      <c r="L83" s="20">
        <f t="shared" si="13"/>
        <v>0</v>
      </c>
      <c r="N83">
        <f>+'[1]CONSUMO Dic 25'!F96</f>
        <v>4</v>
      </c>
      <c r="O83">
        <f>+'[1]CONSUMO Dic 25'!G96</f>
        <v>2629.94</v>
      </c>
      <c r="P83">
        <f t="shared" si="9"/>
        <v>10519.76</v>
      </c>
      <c r="Q83" s="21">
        <f t="shared" si="10"/>
        <v>2629.9400000000005</v>
      </c>
      <c r="R83">
        <f t="shared" si="14"/>
        <v>-1</v>
      </c>
    </row>
    <row r="84" spans="1:18" x14ac:dyDescent="0.25">
      <c r="A84" s="55" t="s">
        <v>195</v>
      </c>
      <c r="B84" s="56">
        <v>3</v>
      </c>
      <c r="C84" s="55" t="s">
        <v>141</v>
      </c>
      <c r="D84" s="55"/>
      <c r="E84" s="55" t="s">
        <v>196</v>
      </c>
      <c r="F84" s="55"/>
      <c r="G84" s="55">
        <v>1916</v>
      </c>
      <c r="H84" s="61">
        <v>46386</v>
      </c>
      <c r="I84" s="60">
        <v>5969.23</v>
      </c>
      <c r="J84" s="19">
        <f t="shared" si="11"/>
        <v>17907.689999999999</v>
      </c>
      <c r="K84" s="20">
        <f t="shared" si="12"/>
        <v>17907.689999999999</v>
      </c>
      <c r="L84" s="20">
        <f t="shared" si="13"/>
        <v>0</v>
      </c>
      <c r="N84">
        <f>+'[1]CONSUMO Dic 25'!F67</f>
        <v>1</v>
      </c>
      <c r="O84">
        <f>+'[1]CONSUMO Dic 25'!G67</f>
        <v>5426.85</v>
      </c>
      <c r="P84">
        <f t="shared" si="9"/>
        <v>5426.85</v>
      </c>
      <c r="Q84" s="21">
        <f t="shared" si="10"/>
        <v>-12480.839999999998</v>
      </c>
      <c r="R84">
        <f t="shared" si="14"/>
        <v>2</v>
      </c>
    </row>
    <row r="85" spans="1:18" x14ac:dyDescent="0.25">
      <c r="A85" s="55" t="s">
        <v>197</v>
      </c>
      <c r="B85" s="56">
        <v>2</v>
      </c>
      <c r="C85" s="55" t="s">
        <v>141</v>
      </c>
      <c r="D85" s="55"/>
      <c r="E85" s="55" t="s">
        <v>198</v>
      </c>
      <c r="F85" s="55"/>
      <c r="G85" s="55">
        <v>317</v>
      </c>
      <c r="H85" s="61">
        <v>46386</v>
      </c>
      <c r="I85" s="60">
        <v>1085.3699999999999</v>
      </c>
      <c r="J85" s="19">
        <f t="shared" si="11"/>
        <v>2170.7399999999998</v>
      </c>
      <c r="K85" s="20">
        <f t="shared" si="12"/>
        <v>2170.7399999999998</v>
      </c>
      <c r="L85" s="20">
        <f t="shared" si="13"/>
        <v>0</v>
      </c>
      <c r="N85">
        <f>+'[1]CONSUMO Dic 25'!F76</f>
        <v>1</v>
      </c>
      <c r="O85">
        <f>+'[1]CONSUMO Dic 25'!G76</f>
        <v>1248.17</v>
      </c>
      <c r="P85">
        <f t="shared" si="9"/>
        <v>1248.17</v>
      </c>
      <c r="Q85" s="21">
        <f t="shared" si="10"/>
        <v>-922.56999999999971</v>
      </c>
      <c r="R85">
        <f t="shared" si="14"/>
        <v>1</v>
      </c>
    </row>
    <row r="86" spans="1:18" x14ac:dyDescent="0.25">
      <c r="A86" s="66" t="s">
        <v>199</v>
      </c>
      <c r="B86" s="56">
        <v>2</v>
      </c>
      <c r="C86" s="55" t="s">
        <v>34</v>
      </c>
      <c r="D86" s="55"/>
      <c r="E86" s="55" t="s">
        <v>200</v>
      </c>
      <c r="F86" s="55"/>
      <c r="G86" s="55">
        <v>148</v>
      </c>
      <c r="H86" s="67">
        <v>46751</v>
      </c>
      <c r="I86" s="60">
        <v>1586.31</v>
      </c>
      <c r="J86" s="19">
        <f t="shared" si="11"/>
        <v>3172.62</v>
      </c>
      <c r="K86" s="20">
        <f t="shared" si="12"/>
        <v>3172.62</v>
      </c>
      <c r="L86" s="20">
        <f t="shared" si="13"/>
        <v>0</v>
      </c>
      <c r="N86">
        <f>+'[1]CONSUMO Dic 25'!F51</f>
        <v>5</v>
      </c>
      <c r="O86">
        <f>+'[1]CONSUMO Dic 25'!G51</f>
        <v>1586.31</v>
      </c>
      <c r="P86">
        <f t="shared" si="9"/>
        <v>7931.5499999999993</v>
      </c>
      <c r="Q86" s="21">
        <f t="shared" si="10"/>
        <v>4758.9299999999994</v>
      </c>
      <c r="R86">
        <f t="shared" si="14"/>
        <v>-3</v>
      </c>
    </row>
    <row r="87" spans="1:18" x14ac:dyDescent="0.25">
      <c r="A87" s="66" t="s">
        <v>201</v>
      </c>
      <c r="B87" s="56">
        <v>2</v>
      </c>
      <c r="C87" s="55" t="s">
        <v>34</v>
      </c>
      <c r="D87" s="55"/>
      <c r="E87" s="55" t="s">
        <v>202</v>
      </c>
      <c r="F87" s="55"/>
      <c r="G87" s="55">
        <v>220</v>
      </c>
      <c r="H87" s="67">
        <v>46751</v>
      </c>
      <c r="I87" s="60">
        <v>1239.8399999999999</v>
      </c>
      <c r="J87" s="19">
        <f t="shared" si="11"/>
        <v>2479.6799999999998</v>
      </c>
      <c r="K87" s="20">
        <f t="shared" si="12"/>
        <v>2479.6799999999998</v>
      </c>
      <c r="L87" s="20">
        <f t="shared" si="13"/>
        <v>0</v>
      </c>
      <c r="N87">
        <f>+'[1]CONSUMO Dic 25'!F119</f>
        <v>5</v>
      </c>
      <c r="O87">
        <f>+'[1]CONSUMO Dic 25'!G119</f>
        <v>1127.1300000000001</v>
      </c>
      <c r="P87">
        <f t="shared" si="9"/>
        <v>5635.6500000000005</v>
      </c>
      <c r="Q87" s="21">
        <f t="shared" si="10"/>
        <v>3155.9700000000007</v>
      </c>
      <c r="R87">
        <f t="shared" si="14"/>
        <v>-3</v>
      </c>
    </row>
    <row r="88" spans="1:18" x14ac:dyDescent="0.25">
      <c r="A88" s="68" t="s">
        <v>203</v>
      </c>
      <c r="B88" s="58">
        <v>1</v>
      </c>
      <c r="C88" s="68" t="s">
        <v>34</v>
      </c>
      <c r="D88" s="68"/>
      <c r="E88" s="55" t="s">
        <v>204</v>
      </c>
      <c r="F88" s="68"/>
      <c r="G88" s="55">
        <v>766</v>
      </c>
      <c r="H88" s="67">
        <v>46386</v>
      </c>
      <c r="I88" s="33">
        <v>12038.28</v>
      </c>
      <c r="J88" s="19">
        <f t="shared" si="11"/>
        <v>12038.28</v>
      </c>
      <c r="K88" s="20">
        <f t="shared" si="12"/>
        <v>12038.28</v>
      </c>
      <c r="L88" s="20">
        <f t="shared" si="13"/>
        <v>0</v>
      </c>
      <c r="N88">
        <f>+'[1]CONSUMO Dic 25'!F87</f>
        <v>1</v>
      </c>
      <c r="O88">
        <f>+'[1]CONSUMO Dic 25'!G87</f>
        <v>12038.28</v>
      </c>
      <c r="P88">
        <f t="shared" si="9"/>
        <v>12038.28</v>
      </c>
      <c r="Q88" s="21">
        <f t="shared" si="10"/>
        <v>0</v>
      </c>
      <c r="R88">
        <f t="shared" si="14"/>
        <v>0</v>
      </c>
    </row>
    <row r="89" spans="1:18" x14ac:dyDescent="0.25">
      <c r="A89" s="68" t="s">
        <v>205</v>
      </c>
      <c r="B89" s="58">
        <v>0</v>
      </c>
      <c r="C89" s="68" t="s">
        <v>34</v>
      </c>
      <c r="D89" s="58">
        <v>41116004</v>
      </c>
      <c r="E89" s="55" t="s">
        <v>206</v>
      </c>
      <c r="F89" s="67">
        <v>46100</v>
      </c>
      <c r="G89" s="55">
        <v>415</v>
      </c>
      <c r="H89" s="67">
        <v>46722</v>
      </c>
      <c r="I89" s="33">
        <v>5286.43</v>
      </c>
      <c r="J89" s="19">
        <f t="shared" si="11"/>
        <v>0</v>
      </c>
      <c r="K89" s="20">
        <f t="shared" si="12"/>
        <v>0</v>
      </c>
      <c r="L89" s="20">
        <f t="shared" si="13"/>
        <v>0</v>
      </c>
      <c r="P89">
        <f t="shared" si="9"/>
        <v>0</v>
      </c>
      <c r="Q89" s="21">
        <f t="shared" si="10"/>
        <v>0</v>
      </c>
      <c r="R89">
        <f t="shared" si="14"/>
        <v>0</v>
      </c>
    </row>
    <row r="90" spans="1:18" ht="15.75" thickBot="1" x14ac:dyDescent="0.3">
      <c r="A90" s="68"/>
      <c r="B90" s="69"/>
      <c r="C90" s="70"/>
      <c r="D90" s="70"/>
      <c r="E90" s="70"/>
      <c r="F90" s="70"/>
      <c r="G90" s="71"/>
      <c r="H90" s="72"/>
      <c r="I90" s="73"/>
      <c r="J90" s="39">
        <f>SUM(J67:J89)</f>
        <v>137691.03</v>
      </c>
      <c r="K90" s="20"/>
      <c r="L90" s="20"/>
      <c r="R90">
        <f t="shared" si="14"/>
        <v>0</v>
      </c>
    </row>
    <row r="91" spans="1:18" x14ac:dyDescent="0.25">
      <c r="A91" s="51">
        <v>46172</v>
      </c>
      <c r="B91" s="52" t="s">
        <v>207</v>
      </c>
      <c r="C91" s="53"/>
      <c r="D91" s="53"/>
      <c r="E91" s="53"/>
      <c r="F91" s="53"/>
      <c r="G91" s="53"/>
      <c r="H91" s="53"/>
      <c r="I91" s="54"/>
      <c r="J91" s="42"/>
      <c r="K91" s="20"/>
      <c r="L91" s="20"/>
    </row>
    <row r="92" spans="1:18" ht="30" x14ac:dyDescent="0.25">
      <c r="A92" s="47" t="s">
        <v>2</v>
      </c>
      <c r="B92" s="47" t="s">
        <v>3</v>
      </c>
      <c r="C92" s="47" t="s">
        <v>4</v>
      </c>
      <c r="D92" s="12" t="s">
        <v>5</v>
      </c>
      <c r="E92" s="12" t="s">
        <v>6</v>
      </c>
      <c r="F92" s="10" t="s">
        <v>7</v>
      </c>
      <c r="G92" s="47" t="s">
        <v>8</v>
      </c>
      <c r="H92" s="48" t="s">
        <v>9</v>
      </c>
      <c r="I92" s="47" t="s">
        <v>10</v>
      </c>
      <c r="J92" s="47" t="s">
        <v>11</v>
      </c>
      <c r="K92" s="20"/>
      <c r="L92" s="20"/>
    </row>
    <row r="93" spans="1:18" x14ac:dyDescent="0.25">
      <c r="A93" s="74" t="s">
        <v>208</v>
      </c>
      <c r="B93" s="58">
        <v>9</v>
      </c>
      <c r="C93" s="68" t="s">
        <v>28</v>
      </c>
      <c r="D93" s="68"/>
      <c r="E93" s="68" t="s">
        <v>209</v>
      </c>
      <c r="F93" s="68"/>
      <c r="G93" s="55">
        <v>24022201</v>
      </c>
      <c r="H93" s="67">
        <v>46184</v>
      </c>
      <c r="I93" s="33">
        <v>204</v>
      </c>
      <c r="J93" s="19">
        <f t="shared" ref="J93:J112" si="15">+B93*I93</f>
        <v>1836</v>
      </c>
      <c r="K93" s="20">
        <f t="shared" si="12"/>
        <v>1836</v>
      </c>
      <c r="L93" s="20">
        <f t="shared" si="13"/>
        <v>0</v>
      </c>
      <c r="N93">
        <f>+'[1]CONSUMO Dic 25'!F135</f>
        <v>52</v>
      </c>
      <c r="O93">
        <f>+'[1]CONSUMO Dic 25'!G135</f>
        <v>204</v>
      </c>
      <c r="P93">
        <f t="shared" ref="P93:P160" si="16">+O93*N93</f>
        <v>10608</v>
      </c>
      <c r="Q93" s="21">
        <f t="shared" ref="Q93:Q160" si="17">+P93-J93</f>
        <v>8772</v>
      </c>
      <c r="R93">
        <f t="shared" si="14"/>
        <v>-43</v>
      </c>
    </row>
    <row r="94" spans="1:18" x14ac:dyDescent="0.25">
      <c r="A94" s="74" t="s">
        <v>210</v>
      </c>
      <c r="B94" s="58">
        <v>2</v>
      </c>
      <c r="C94" s="68" t="s">
        <v>172</v>
      </c>
      <c r="D94" s="58">
        <v>41116004</v>
      </c>
      <c r="E94" s="68" t="s">
        <v>211</v>
      </c>
      <c r="F94" s="67">
        <v>46100</v>
      </c>
      <c r="G94" s="55">
        <v>10170140</v>
      </c>
      <c r="H94" s="67">
        <v>46569</v>
      </c>
      <c r="I94" s="33">
        <v>726</v>
      </c>
      <c r="J94" s="19">
        <f t="shared" si="15"/>
        <v>1452</v>
      </c>
      <c r="K94" s="20">
        <f t="shared" si="12"/>
        <v>1452</v>
      </c>
      <c r="L94" s="20">
        <f t="shared" si="13"/>
        <v>0</v>
      </c>
      <c r="N94">
        <f>+'[1]CONSUMO Dic 25'!F122</f>
        <v>3</v>
      </c>
      <c r="O94">
        <f>+'[1]CONSUMO Dic 25'!G122</f>
        <v>660</v>
      </c>
      <c r="P94">
        <f t="shared" si="16"/>
        <v>1980</v>
      </c>
      <c r="Q94" s="21">
        <f t="shared" si="17"/>
        <v>528</v>
      </c>
      <c r="R94">
        <f t="shared" si="14"/>
        <v>-1</v>
      </c>
    </row>
    <row r="95" spans="1:18" x14ac:dyDescent="0.25">
      <c r="A95" s="74" t="s">
        <v>212</v>
      </c>
      <c r="B95" s="58">
        <v>2</v>
      </c>
      <c r="C95" s="68" t="s">
        <v>172</v>
      </c>
      <c r="D95" s="68"/>
      <c r="E95" s="68" t="s">
        <v>213</v>
      </c>
      <c r="F95" s="67">
        <v>46100</v>
      </c>
      <c r="G95" s="55">
        <v>20432</v>
      </c>
      <c r="H95" s="67">
        <v>46204</v>
      </c>
      <c r="I95" s="33">
        <v>660</v>
      </c>
      <c r="J95" s="19">
        <f t="shared" si="15"/>
        <v>1320</v>
      </c>
      <c r="K95" s="20">
        <f t="shared" si="12"/>
        <v>1320</v>
      </c>
      <c r="L95" s="20">
        <f t="shared" si="13"/>
        <v>0</v>
      </c>
      <c r="N95">
        <f>+'[1]CONSUMO Dic 25'!F123</f>
        <v>4</v>
      </c>
      <c r="O95">
        <f>+'[1]CONSUMO Dic 25'!G123</f>
        <v>660</v>
      </c>
      <c r="P95">
        <f t="shared" si="16"/>
        <v>2640</v>
      </c>
      <c r="Q95" s="21">
        <f t="shared" si="17"/>
        <v>1320</v>
      </c>
      <c r="R95">
        <f t="shared" si="14"/>
        <v>-2</v>
      </c>
    </row>
    <row r="96" spans="1:18" x14ac:dyDescent="0.25">
      <c r="A96" s="74" t="s">
        <v>214</v>
      </c>
      <c r="B96" s="58">
        <v>2</v>
      </c>
      <c r="C96" s="68" t="s">
        <v>172</v>
      </c>
      <c r="D96" s="58">
        <v>41116004</v>
      </c>
      <c r="E96" s="68" t="s">
        <v>215</v>
      </c>
      <c r="F96" s="67">
        <v>46100</v>
      </c>
      <c r="G96" s="55">
        <v>558</v>
      </c>
      <c r="H96" s="67">
        <v>46266</v>
      </c>
      <c r="I96" s="33">
        <v>1400</v>
      </c>
      <c r="J96" s="19">
        <f t="shared" si="15"/>
        <v>2800</v>
      </c>
      <c r="K96" s="20">
        <f t="shared" si="12"/>
        <v>2800</v>
      </c>
      <c r="L96" s="20">
        <f t="shared" si="13"/>
        <v>0</v>
      </c>
      <c r="N96">
        <f>+'[1]CONSUMO Dic 25'!F124</f>
        <v>4</v>
      </c>
      <c r="O96">
        <f>+'[1]CONSUMO Dic 25'!G124</f>
        <v>1040</v>
      </c>
      <c r="P96">
        <f t="shared" si="16"/>
        <v>4160</v>
      </c>
      <c r="Q96" s="21">
        <f t="shared" si="17"/>
        <v>1360</v>
      </c>
      <c r="R96">
        <f t="shared" si="14"/>
        <v>-2</v>
      </c>
    </row>
    <row r="97" spans="1:18" x14ac:dyDescent="0.25">
      <c r="A97" s="74" t="s">
        <v>216</v>
      </c>
      <c r="B97" s="58">
        <v>2</v>
      </c>
      <c r="C97" s="68" t="s">
        <v>94</v>
      </c>
      <c r="D97" s="68"/>
      <c r="E97" s="68" t="s">
        <v>217</v>
      </c>
      <c r="F97" s="68"/>
      <c r="G97" s="55" t="s">
        <v>218</v>
      </c>
      <c r="H97" s="67">
        <v>46296</v>
      </c>
      <c r="I97" s="33">
        <v>568.75</v>
      </c>
      <c r="J97" s="19">
        <f t="shared" si="15"/>
        <v>1137.5</v>
      </c>
      <c r="K97" s="20">
        <f t="shared" si="12"/>
        <v>1137.5</v>
      </c>
      <c r="L97" s="20">
        <f t="shared" si="13"/>
        <v>0</v>
      </c>
      <c r="N97">
        <f>+'[1]CONSUMO Dic 25'!F125</f>
        <v>7</v>
      </c>
      <c r="O97">
        <f>+'[1]CONSUMO Dic 25'!G125</f>
        <v>568.75</v>
      </c>
      <c r="P97">
        <f t="shared" si="16"/>
        <v>3981.25</v>
      </c>
      <c r="Q97" s="21">
        <f t="shared" si="17"/>
        <v>2843.75</v>
      </c>
      <c r="R97">
        <f t="shared" si="14"/>
        <v>-5</v>
      </c>
    </row>
    <row r="98" spans="1:18" x14ac:dyDescent="0.25">
      <c r="A98" s="74" t="s">
        <v>219</v>
      </c>
      <c r="B98" s="58">
        <v>21</v>
      </c>
      <c r="C98" s="68"/>
      <c r="D98" s="68"/>
      <c r="E98" s="68" t="s">
        <v>220</v>
      </c>
      <c r="F98" s="68"/>
      <c r="G98" s="55">
        <v>24030501</v>
      </c>
      <c r="H98" s="67">
        <v>46085</v>
      </c>
      <c r="I98" s="33">
        <v>206.4</v>
      </c>
      <c r="J98" s="19">
        <f t="shared" si="15"/>
        <v>4334.4000000000005</v>
      </c>
      <c r="K98" s="20">
        <f t="shared" si="12"/>
        <v>4334.4000000000005</v>
      </c>
      <c r="L98" s="20">
        <f t="shared" si="13"/>
        <v>0</v>
      </c>
      <c r="N98">
        <f>+'[1]CONSUMO Dic 25'!F137</f>
        <v>22</v>
      </c>
      <c r="O98">
        <f>+'[1]CONSUMO Dic 25'!G137</f>
        <v>204</v>
      </c>
      <c r="P98">
        <f t="shared" si="16"/>
        <v>4488</v>
      </c>
      <c r="Q98" s="21">
        <f t="shared" si="17"/>
        <v>153.59999999999945</v>
      </c>
      <c r="R98">
        <f t="shared" si="14"/>
        <v>-1</v>
      </c>
    </row>
    <row r="99" spans="1:18" x14ac:dyDescent="0.25">
      <c r="A99" s="74" t="s">
        <v>221</v>
      </c>
      <c r="B99" s="58">
        <v>2</v>
      </c>
      <c r="C99" s="68" t="s">
        <v>222</v>
      </c>
      <c r="D99" s="68"/>
      <c r="E99" s="68" t="s">
        <v>223</v>
      </c>
      <c r="F99" s="68"/>
      <c r="G99" s="55">
        <v>210316</v>
      </c>
      <c r="H99" s="67">
        <v>46462</v>
      </c>
      <c r="I99" s="33">
        <v>3520</v>
      </c>
      <c r="J99" s="19">
        <f t="shared" si="15"/>
        <v>7040</v>
      </c>
      <c r="K99" s="20">
        <f t="shared" si="12"/>
        <v>7040</v>
      </c>
      <c r="L99" s="20">
        <f t="shared" si="13"/>
        <v>0</v>
      </c>
      <c r="N99">
        <f>+'[1]CONSUMO Dic 25'!F126</f>
        <v>1</v>
      </c>
      <c r="O99">
        <f>+'[1]CONSUMO Dic 25'!G126</f>
        <v>3200</v>
      </c>
      <c r="P99">
        <f t="shared" si="16"/>
        <v>3200</v>
      </c>
      <c r="Q99" s="21">
        <f t="shared" si="17"/>
        <v>-3840</v>
      </c>
      <c r="R99">
        <f t="shared" si="14"/>
        <v>1</v>
      </c>
    </row>
    <row r="100" spans="1:18" x14ac:dyDescent="0.25">
      <c r="A100" s="74" t="s">
        <v>224</v>
      </c>
      <c r="B100" s="58">
        <v>2</v>
      </c>
      <c r="C100" s="68" t="s">
        <v>94</v>
      </c>
      <c r="D100" s="68"/>
      <c r="E100" s="68" t="s">
        <v>225</v>
      </c>
      <c r="F100" s="68"/>
      <c r="G100" s="55">
        <v>240316</v>
      </c>
      <c r="H100" s="67">
        <v>46462</v>
      </c>
      <c r="I100" s="33">
        <v>12800</v>
      </c>
      <c r="J100" s="19">
        <f t="shared" si="15"/>
        <v>25600</v>
      </c>
      <c r="K100" s="20">
        <f t="shared" si="12"/>
        <v>25600</v>
      </c>
      <c r="L100" s="20">
        <f t="shared" si="13"/>
        <v>0</v>
      </c>
      <c r="N100">
        <f>+'[1]CONSUMO Dic 25'!F127</f>
        <v>2</v>
      </c>
      <c r="O100">
        <f>+'[1]CONSUMO Dic 25'!G127</f>
        <v>12800</v>
      </c>
      <c r="P100">
        <f t="shared" si="16"/>
        <v>25600</v>
      </c>
      <c r="Q100" s="21">
        <f t="shared" si="17"/>
        <v>0</v>
      </c>
      <c r="R100">
        <f t="shared" si="14"/>
        <v>0</v>
      </c>
    </row>
    <row r="101" spans="1:18" x14ac:dyDescent="0.25">
      <c r="A101" s="74" t="s">
        <v>226</v>
      </c>
      <c r="B101" s="58">
        <v>42</v>
      </c>
      <c r="C101" s="68" t="s">
        <v>28</v>
      </c>
      <c r="D101" s="58">
        <v>41116004</v>
      </c>
      <c r="E101" s="68" t="s">
        <v>227</v>
      </c>
      <c r="F101" s="67">
        <v>46100</v>
      </c>
      <c r="G101" s="55">
        <v>25092612</v>
      </c>
      <c r="H101" s="67">
        <v>46655</v>
      </c>
      <c r="I101" s="33">
        <v>204</v>
      </c>
      <c r="J101" s="19">
        <f t="shared" si="15"/>
        <v>8568</v>
      </c>
      <c r="K101" s="20">
        <f t="shared" si="12"/>
        <v>8568</v>
      </c>
      <c r="L101" s="20">
        <f t="shared" si="13"/>
        <v>0</v>
      </c>
      <c r="N101">
        <f>+'[1]CONSUMO Dic 25'!F134</f>
        <v>45</v>
      </c>
      <c r="O101">
        <f>+'[1]CONSUMO Dic 25'!G134</f>
        <v>204</v>
      </c>
      <c r="P101">
        <f t="shared" si="16"/>
        <v>9180</v>
      </c>
      <c r="Q101" s="21">
        <f t="shared" si="17"/>
        <v>612</v>
      </c>
      <c r="R101">
        <f t="shared" si="14"/>
        <v>-3</v>
      </c>
    </row>
    <row r="102" spans="1:18" x14ac:dyDescent="0.25">
      <c r="A102" s="68" t="s">
        <v>228</v>
      </c>
      <c r="B102" s="58">
        <v>30</v>
      </c>
      <c r="C102" s="68" t="s">
        <v>28</v>
      </c>
      <c r="D102" s="68"/>
      <c r="E102" s="68" t="s">
        <v>229</v>
      </c>
      <c r="F102" s="68"/>
      <c r="G102" s="55">
        <v>24111111</v>
      </c>
      <c r="H102" s="67">
        <v>46336</v>
      </c>
      <c r="I102" s="33">
        <v>204</v>
      </c>
      <c r="J102" s="19">
        <f t="shared" si="15"/>
        <v>6120</v>
      </c>
      <c r="K102" s="20">
        <f t="shared" si="12"/>
        <v>6120</v>
      </c>
      <c r="L102" s="20">
        <f t="shared" si="13"/>
        <v>0</v>
      </c>
      <c r="N102">
        <f>+'[1]CONSUMO Dic 25'!F131</f>
        <v>34</v>
      </c>
      <c r="O102">
        <f>+'[1]CONSUMO Dic 25'!G131</f>
        <v>204</v>
      </c>
      <c r="P102">
        <f t="shared" si="16"/>
        <v>6936</v>
      </c>
      <c r="Q102" s="21">
        <f t="shared" si="17"/>
        <v>816</v>
      </c>
      <c r="R102">
        <f t="shared" si="14"/>
        <v>-4</v>
      </c>
    </row>
    <row r="103" spans="1:18" x14ac:dyDescent="0.25">
      <c r="A103" s="74" t="s">
        <v>230</v>
      </c>
      <c r="B103" s="58">
        <v>0</v>
      </c>
      <c r="C103" s="68" t="s">
        <v>28</v>
      </c>
      <c r="D103" s="58">
        <v>41116004</v>
      </c>
      <c r="E103" s="68" t="s">
        <v>231</v>
      </c>
      <c r="F103" s="67">
        <v>46100</v>
      </c>
      <c r="G103" s="55">
        <v>25091919</v>
      </c>
      <c r="H103" s="67">
        <v>46648</v>
      </c>
      <c r="I103" s="33">
        <v>204</v>
      </c>
      <c r="J103" s="19">
        <f t="shared" si="15"/>
        <v>0</v>
      </c>
      <c r="K103" s="20">
        <f t="shared" si="12"/>
        <v>0</v>
      </c>
      <c r="L103" s="20">
        <f t="shared" si="13"/>
        <v>0</v>
      </c>
      <c r="N103">
        <f>+'[1]CONSUMO Dic 25'!F138</f>
        <v>91</v>
      </c>
      <c r="O103">
        <f>+'[1]CONSUMO Dic 25'!G138</f>
        <v>204</v>
      </c>
      <c r="P103">
        <f t="shared" si="16"/>
        <v>18564</v>
      </c>
      <c r="Q103" s="21">
        <f t="shared" si="17"/>
        <v>18564</v>
      </c>
      <c r="R103">
        <f t="shared" si="14"/>
        <v>-91</v>
      </c>
    </row>
    <row r="104" spans="1:18" x14ac:dyDescent="0.25">
      <c r="A104" s="68" t="s">
        <v>232</v>
      </c>
      <c r="B104" s="58">
        <v>22</v>
      </c>
      <c r="C104" s="68" t="s">
        <v>28</v>
      </c>
      <c r="D104" s="58">
        <v>41116004</v>
      </c>
      <c r="E104" s="68" t="s">
        <v>233</v>
      </c>
      <c r="F104" s="61">
        <v>46100</v>
      </c>
      <c r="G104" s="55">
        <v>24111111</v>
      </c>
      <c r="H104" s="67">
        <v>46336</v>
      </c>
      <c r="I104" s="33">
        <v>204</v>
      </c>
      <c r="J104" s="19">
        <f t="shared" si="15"/>
        <v>4488</v>
      </c>
      <c r="K104" s="20">
        <f t="shared" si="12"/>
        <v>4488</v>
      </c>
      <c r="L104" s="20">
        <f t="shared" si="13"/>
        <v>0</v>
      </c>
      <c r="N104">
        <f>+'[1]CONSUMO Dic 25'!F136</f>
        <v>50</v>
      </c>
      <c r="O104">
        <f>+'[1]CONSUMO Dic 25'!G136</f>
        <v>204</v>
      </c>
      <c r="P104">
        <f t="shared" si="16"/>
        <v>10200</v>
      </c>
      <c r="Q104" s="21">
        <f t="shared" si="17"/>
        <v>5712</v>
      </c>
      <c r="R104">
        <f t="shared" si="14"/>
        <v>-28</v>
      </c>
    </row>
    <row r="105" spans="1:18" x14ac:dyDescent="0.25">
      <c r="A105" s="68" t="s">
        <v>234</v>
      </c>
      <c r="B105" s="58">
        <v>21</v>
      </c>
      <c r="C105" s="68" t="s">
        <v>28</v>
      </c>
      <c r="D105" s="58">
        <v>41116004</v>
      </c>
      <c r="E105" s="68" t="s">
        <v>235</v>
      </c>
      <c r="F105" s="67">
        <v>46100</v>
      </c>
      <c r="G105" s="55">
        <v>25030311</v>
      </c>
      <c r="H105" s="67">
        <v>46448</v>
      </c>
      <c r="I105" s="33">
        <v>204</v>
      </c>
      <c r="J105" s="19">
        <f t="shared" si="15"/>
        <v>4284</v>
      </c>
      <c r="K105" s="20">
        <f t="shared" si="12"/>
        <v>4284</v>
      </c>
      <c r="L105" s="20">
        <f t="shared" si="13"/>
        <v>0</v>
      </c>
      <c r="N105">
        <f>+'[1]CONSUMO Dic 25'!F133</f>
        <v>17</v>
      </c>
      <c r="O105">
        <f>+'[1]CONSUMO Dic 25'!G133</f>
        <v>204</v>
      </c>
      <c r="P105">
        <f t="shared" si="16"/>
        <v>3468</v>
      </c>
      <c r="Q105" s="21">
        <f t="shared" si="17"/>
        <v>-816</v>
      </c>
      <c r="R105">
        <f t="shared" si="14"/>
        <v>4</v>
      </c>
    </row>
    <row r="106" spans="1:18" x14ac:dyDescent="0.25">
      <c r="A106" s="68" t="s">
        <v>236</v>
      </c>
      <c r="B106" s="58">
        <v>39</v>
      </c>
      <c r="C106" s="68" t="s">
        <v>28</v>
      </c>
      <c r="D106" s="58">
        <v>41116004</v>
      </c>
      <c r="E106" s="68" t="s">
        <v>237</v>
      </c>
      <c r="F106" s="67">
        <v>46100</v>
      </c>
      <c r="G106" s="55">
        <v>5080711</v>
      </c>
      <c r="H106" s="67">
        <v>46605</v>
      </c>
      <c r="I106" s="33">
        <v>204</v>
      </c>
      <c r="J106" s="19">
        <f t="shared" si="15"/>
        <v>7956</v>
      </c>
      <c r="K106" s="20">
        <f t="shared" si="12"/>
        <v>7956</v>
      </c>
      <c r="L106" s="20">
        <f t="shared" si="13"/>
        <v>0</v>
      </c>
      <c r="N106">
        <f>+'[1]CONSUMO Dic 25'!F130</f>
        <v>78</v>
      </c>
      <c r="O106">
        <f>+'[1]CONSUMO Dic 25'!G130</f>
        <v>204</v>
      </c>
      <c r="P106">
        <f t="shared" si="16"/>
        <v>15912</v>
      </c>
      <c r="Q106" s="21">
        <f t="shared" si="17"/>
        <v>7956</v>
      </c>
      <c r="R106">
        <f t="shared" si="14"/>
        <v>-39</v>
      </c>
    </row>
    <row r="107" spans="1:18" x14ac:dyDescent="0.25">
      <c r="A107" s="68" t="s">
        <v>238</v>
      </c>
      <c r="B107" s="58">
        <v>38</v>
      </c>
      <c r="C107" s="68" t="s">
        <v>28</v>
      </c>
      <c r="D107" s="58">
        <v>41116004</v>
      </c>
      <c r="E107" s="68" t="s">
        <v>239</v>
      </c>
      <c r="F107" s="67">
        <v>46100</v>
      </c>
      <c r="G107" s="55">
        <v>25101711</v>
      </c>
      <c r="H107" s="67">
        <v>46676</v>
      </c>
      <c r="I107" s="33">
        <v>204</v>
      </c>
      <c r="J107" s="19">
        <f t="shared" si="15"/>
        <v>7752</v>
      </c>
      <c r="K107" s="20">
        <f t="shared" si="12"/>
        <v>7752</v>
      </c>
      <c r="L107" s="20">
        <f t="shared" si="13"/>
        <v>0</v>
      </c>
      <c r="N107">
        <f>+'[1]CONSUMO Dic 25'!F129</f>
        <v>53</v>
      </c>
      <c r="O107">
        <f>+'[1]CONSUMO Dic 25'!G129</f>
        <v>204</v>
      </c>
      <c r="P107">
        <f t="shared" si="16"/>
        <v>10812</v>
      </c>
      <c r="Q107" s="21">
        <f t="shared" si="17"/>
        <v>3060</v>
      </c>
      <c r="R107">
        <f t="shared" si="14"/>
        <v>-15</v>
      </c>
    </row>
    <row r="108" spans="1:18" x14ac:dyDescent="0.25">
      <c r="A108" s="68" t="s">
        <v>240</v>
      </c>
      <c r="B108" s="58">
        <v>20</v>
      </c>
      <c r="C108" s="68" t="s">
        <v>28</v>
      </c>
      <c r="D108" s="58">
        <v>41116004</v>
      </c>
      <c r="E108" s="68" t="s">
        <v>241</v>
      </c>
      <c r="F108" s="67">
        <v>46100</v>
      </c>
      <c r="G108" s="55">
        <v>25082212</v>
      </c>
      <c r="H108" s="67">
        <v>46626</v>
      </c>
      <c r="I108" s="33">
        <v>204</v>
      </c>
      <c r="J108" s="19">
        <f t="shared" si="15"/>
        <v>4080</v>
      </c>
      <c r="K108" s="20">
        <f t="shared" si="12"/>
        <v>4080</v>
      </c>
      <c r="L108" s="20">
        <f t="shared" si="13"/>
        <v>0</v>
      </c>
      <c r="N108">
        <f>+'[1]CONSUMO Dic 25'!F132</f>
        <v>54</v>
      </c>
      <c r="O108">
        <f>+'[1]CONSUMO Dic 25'!G132</f>
        <v>204</v>
      </c>
      <c r="P108">
        <f t="shared" si="16"/>
        <v>11016</v>
      </c>
      <c r="Q108" s="21">
        <f t="shared" si="17"/>
        <v>6936</v>
      </c>
      <c r="R108">
        <f t="shared" si="14"/>
        <v>-34</v>
      </c>
    </row>
    <row r="109" spans="1:18" x14ac:dyDescent="0.25">
      <c r="A109" s="68" t="s">
        <v>242</v>
      </c>
      <c r="B109" s="58">
        <v>0</v>
      </c>
      <c r="C109" s="68" t="s">
        <v>34</v>
      </c>
      <c r="D109" s="28"/>
      <c r="E109" s="68" t="s">
        <v>243</v>
      </c>
      <c r="F109" s="67">
        <v>46077</v>
      </c>
      <c r="G109" s="55">
        <v>190163</v>
      </c>
      <c r="H109" s="67">
        <v>46203</v>
      </c>
      <c r="I109" s="33">
        <v>4500</v>
      </c>
      <c r="J109" s="19">
        <f t="shared" si="15"/>
        <v>0</v>
      </c>
      <c r="K109" s="20">
        <f t="shared" si="12"/>
        <v>0</v>
      </c>
      <c r="L109" s="20">
        <f t="shared" si="13"/>
        <v>0</v>
      </c>
      <c r="N109">
        <f>+'[1]CONSUMO Dic 25'!F128</f>
        <v>5</v>
      </c>
      <c r="O109">
        <f>+'[1]CONSUMO Dic 25'!G128</f>
        <v>4500</v>
      </c>
      <c r="P109">
        <f t="shared" si="16"/>
        <v>22500</v>
      </c>
      <c r="Q109" s="21">
        <f t="shared" si="17"/>
        <v>22500</v>
      </c>
      <c r="R109">
        <f t="shared" si="14"/>
        <v>-5</v>
      </c>
    </row>
    <row r="110" spans="1:18" x14ac:dyDescent="0.25">
      <c r="A110" s="68" t="s">
        <v>244</v>
      </c>
      <c r="B110" s="58">
        <v>11</v>
      </c>
      <c r="C110" s="68" t="s">
        <v>28</v>
      </c>
      <c r="D110" s="58" t="s">
        <v>245</v>
      </c>
      <c r="E110" s="68" t="s">
        <v>246</v>
      </c>
      <c r="F110" s="67">
        <v>46356</v>
      </c>
      <c r="G110" s="55">
        <v>549410</v>
      </c>
      <c r="H110" s="67">
        <v>46265</v>
      </c>
      <c r="I110" s="33">
        <v>720</v>
      </c>
      <c r="J110" s="19">
        <f t="shared" si="15"/>
        <v>7920</v>
      </c>
      <c r="K110" s="20">
        <f t="shared" si="12"/>
        <v>7920</v>
      </c>
      <c r="L110" s="20">
        <f t="shared" si="13"/>
        <v>0</v>
      </c>
      <c r="Q110" s="21"/>
    </row>
    <row r="111" spans="1:18" x14ac:dyDescent="0.25">
      <c r="A111" s="68" t="s">
        <v>247</v>
      </c>
      <c r="B111" s="58">
        <v>0</v>
      </c>
      <c r="C111" s="68" t="s">
        <v>28</v>
      </c>
      <c r="D111" s="58" t="s">
        <v>248</v>
      </c>
      <c r="E111" s="68" t="s">
        <v>249</v>
      </c>
      <c r="F111" s="67">
        <v>46340</v>
      </c>
      <c r="G111" s="55">
        <v>2037336178</v>
      </c>
      <c r="H111" s="67">
        <v>46241</v>
      </c>
      <c r="I111" s="33">
        <v>41100</v>
      </c>
      <c r="J111" s="19">
        <f t="shared" si="15"/>
        <v>0</v>
      </c>
      <c r="K111" s="20">
        <f t="shared" si="12"/>
        <v>0</v>
      </c>
      <c r="L111" s="20">
        <f t="shared" si="13"/>
        <v>0</v>
      </c>
      <c r="Q111" s="21"/>
    </row>
    <row r="112" spans="1:18" x14ac:dyDescent="0.25">
      <c r="A112" s="68" t="s">
        <v>250</v>
      </c>
      <c r="B112" s="58">
        <v>0</v>
      </c>
      <c r="C112" s="68" t="s">
        <v>28</v>
      </c>
      <c r="D112" s="58" t="s">
        <v>251</v>
      </c>
      <c r="E112" s="68" t="s">
        <v>252</v>
      </c>
      <c r="F112" s="67">
        <v>46077</v>
      </c>
      <c r="G112" s="55">
        <v>272903306</v>
      </c>
      <c r="H112" s="67">
        <v>46599</v>
      </c>
      <c r="I112" s="33">
        <v>0</v>
      </c>
      <c r="J112" s="19">
        <f t="shared" si="15"/>
        <v>0</v>
      </c>
      <c r="K112" s="20">
        <f t="shared" si="12"/>
        <v>0</v>
      </c>
      <c r="L112" s="20">
        <f t="shared" si="13"/>
        <v>0</v>
      </c>
      <c r="Q112" s="21"/>
    </row>
    <row r="113" spans="1:18" ht="15.75" thickBot="1" x14ac:dyDescent="0.3">
      <c r="A113" s="68"/>
      <c r="B113" s="69"/>
      <c r="C113" s="70"/>
      <c r="D113" s="70"/>
      <c r="E113" s="70"/>
      <c r="F113" s="70"/>
      <c r="G113" s="71"/>
      <c r="H113" s="72"/>
      <c r="I113" s="38"/>
      <c r="J113" s="39">
        <f>SUM(J93:J112)</f>
        <v>96687.9</v>
      </c>
      <c r="K113" s="20"/>
      <c r="L113" s="20"/>
      <c r="Q113" s="21"/>
      <c r="R113">
        <f t="shared" si="14"/>
        <v>0</v>
      </c>
    </row>
    <row r="114" spans="1:18" x14ac:dyDescent="0.25">
      <c r="A114" s="51">
        <v>46172</v>
      </c>
      <c r="B114" s="75" t="s">
        <v>253</v>
      </c>
      <c r="C114" s="76"/>
      <c r="D114" s="76"/>
      <c r="E114" s="76"/>
      <c r="F114" s="76"/>
      <c r="G114" s="76"/>
      <c r="H114" s="76"/>
      <c r="I114" s="77"/>
      <c r="J114" s="42"/>
      <c r="K114" s="20"/>
      <c r="L114" s="20"/>
      <c r="Q114" s="21"/>
    </row>
    <row r="115" spans="1:18" ht="30" x14ac:dyDescent="0.25">
      <c r="A115" s="47" t="s">
        <v>2</v>
      </c>
      <c r="B115" s="47" t="s">
        <v>3</v>
      </c>
      <c r="C115" s="47" t="s">
        <v>4</v>
      </c>
      <c r="D115" s="12" t="s">
        <v>5</v>
      </c>
      <c r="E115" s="12" t="s">
        <v>6</v>
      </c>
      <c r="F115" s="10" t="s">
        <v>7</v>
      </c>
      <c r="G115" s="47" t="s">
        <v>8</v>
      </c>
      <c r="H115" s="48" t="s">
        <v>9</v>
      </c>
      <c r="I115" s="47" t="s">
        <v>10</v>
      </c>
      <c r="J115" s="47" t="s">
        <v>11</v>
      </c>
      <c r="K115" s="20"/>
      <c r="L115" s="20"/>
      <c r="Q115" s="21"/>
    </row>
    <row r="116" spans="1:18" x14ac:dyDescent="0.25">
      <c r="A116" s="68" t="s">
        <v>254</v>
      </c>
      <c r="B116" s="58">
        <v>3</v>
      </c>
      <c r="C116" s="68" t="s">
        <v>255</v>
      </c>
      <c r="D116" s="68"/>
      <c r="E116" s="78" t="s">
        <v>252</v>
      </c>
      <c r="F116" s="68"/>
      <c r="G116" s="55">
        <v>54172</v>
      </c>
      <c r="H116" s="67">
        <v>46621</v>
      </c>
      <c r="I116" s="60">
        <v>1038.73</v>
      </c>
      <c r="J116" s="19">
        <f t="shared" ref="J116:J147" si="18">+B116*I116</f>
        <v>3116.19</v>
      </c>
      <c r="K116" s="20">
        <f t="shared" si="12"/>
        <v>3116.19</v>
      </c>
      <c r="L116" s="20">
        <f t="shared" si="13"/>
        <v>0</v>
      </c>
      <c r="N116">
        <f>+'[1]CONSUMO Dic 25'!F13</f>
        <v>0</v>
      </c>
      <c r="O116">
        <f>+'[1]CONSUMO Dic 25'!G13</f>
        <v>1009.8</v>
      </c>
      <c r="P116">
        <f t="shared" si="16"/>
        <v>0</v>
      </c>
      <c r="Q116" s="21">
        <f t="shared" si="17"/>
        <v>-3116.19</v>
      </c>
      <c r="R116">
        <f t="shared" si="14"/>
        <v>3</v>
      </c>
    </row>
    <row r="117" spans="1:18" x14ac:dyDescent="0.25">
      <c r="A117" s="68" t="s">
        <v>189</v>
      </c>
      <c r="B117" s="58">
        <v>3</v>
      </c>
      <c r="C117" s="68" t="s">
        <v>255</v>
      </c>
      <c r="D117" s="68"/>
      <c r="E117" s="78" t="s">
        <v>256</v>
      </c>
      <c r="F117" s="68"/>
      <c r="G117" s="55" t="s">
        <v>257</v>
      </c>
      <c r="H117" s="61">
        <v>46630</v>
      </c>
      <c r="I117" s="60">
        <v>304.7</v>
      </c>
      <c r="J117" s="19">
        <f t="shared" si="18"/>
        <v>914.09999999999991</v>
      </c>
      <c r="K117" s="79">
        <f>+B117*I117</f>
        <v>914.09999999999991</v>
      </c>
      <c r="L117" s="20">
        <f t="shared" si="13"/>
        <v>0</v>
      </c>
      <c r="N117">
        <f>+'[1]CONSUMO Dic 25'!F11</f>
        <v>1</v>
      </c>
      <c r="O117">
        <f>+'[1]CONSUMO Dic 25'!G11</f>
        <v>304.7</v>
      </c>
      <c r="P117">
        <f t="shared" si="16"/>
        <v>304.7</v>
      </c>
      <c r="Q117" s="21">
        <f t="shared" si="17"/>
        <v>-609.39999999999986</v>
      </c>
      <c r="R117">
        <f t="shared" si="14"/>
        <v>2</v>
      </c>
    </row>
    <row r="118" spans="1:18" x14ac:dyDescent="0.25">
      <c r="A118" s="68" t="s">
        <v>161</v>
      </c>
      <c r="B118" s="58">
        <v>3</v>
      </c>
      <c r="C118" s="68" t="s">
        <v>255</v>
      </c>
      <c r="D118" s="58" t="s">
        <v>258</v>
      </c>
      <c r="E118" s="78" t="s">
        <v>259</v>
      </c>
      <c r="F118" s="67">
        <v>46100</v>
      </c>
      <c r="G118" s="55">
        <v>3406</v>
      </c>
      <c r="H118" s="67">
        <v>46591</v>
      </c>
      <c r="I118" s="60">
        <v>548.63</v>
      </c>
      <c r="J118" s="19">
        <f t="shared" si="18"/>
        <v>1645.8899999999999</v>
      </c>
      <c r="K118" s="79">
        <f t="shared" ref="K118:K160" si="19">+B118*I118</f>
        <v>1645.8899999999999</v>
      </c>
      <c r="L118" s="20">
        <f t="shared" si="13"/>
        <v>0</v>
      </c>
      <c r="N118">
        <f>+'[1]CONSUMO Dic 25'!F27</f>
        <v>1</v>
      </c>
      <c r="O118">
        <f>+'[1]CONSUMO Dic 25'!G27</f>
        <v>535.70000000000005</v>
      </c>
      <c r="P118">
        <f t="shared" si="16"/>
        <v>535.70000000000005</v>
      </c>
      <c r="Q118" s="21">
        <f t="shared" si="17"/>
        <v>-1110.1899999999998</v>
      </c>
      <c r="R118">
        <f t="shared" si="14"/>
        <v>2</v>
      </c>
    </row>
    <row r="119" spans="1:18" x14ac:dyDescent="0.25">
      <c r="A119" s="68" t="s">
        <v>163</v>
      </c>
      <c r="B119" s="58">
        <v>2</v>
      </c>
      <c r="C119" s="68" t="s">
        <v>255</v>
      </c>
      <c r="D119" s="68"/>
      <c r="E119" s="78" t="s">
        <v>260</v>
      </c>
      <c r="F119" s="68"/>
      <c r="G119" s="55" t="s">
        <v>261</v>
      </c>
      <c r="H119" s="67">
        <v>46433</v>
      </c>
      <c r="I119" s="60">
        <v>2194.5</v>
      </c>
      <c r="J119" s="19">
        <f t="shared" si="18"/>
        <v>4389</v>
      </c>
      <c r="K119" s="79">
        <f t="shared" si="19"/>
        <v>4389</v>
      </c>
      <c r="L119" s="20">
        <f t="shared" si="13"/>
        <v>0</v>
      </c>
      <c r="N119">
        <f>+'[1]CONSUMO Dic 25'!F16</f>
        <v>1</v>
      </c>
      <c r="O119">
        <f>+'[1]CONSUMO Dic 25'!G16</f>
        <v>2409.5500000000002</v>
      </c>
      <c r="P119">
        <f t="shared" si="16"/>
        <v>2409.5500000000002</v>
      </c>
      <c r="Q119" s="21">
        <f t="shared" si="17"/>
        <v>-1979.4499999999998</v>
      </c>
      <c r="R119">
        <f t="shared" si="14"/>
        <v>1</v>
      </c>
    </row>
    <row r="120" spans="1:18" x14ac:dyDescent="0.25">
      <c r="A120" s="68" t="s">
        <v>262</v>
      </c>
      <c r="B120" s="58">
        <v>3</v>
      </c>
      <c r="C120" s="68" t="s">
        <v>255</v>
      </c>
      <c r="D120" s="68"/>
      <c r="E120" s="78" t="s">
        <v>263</v>
      </c>
      <c r="F120" s="68"/>
      <c r="G120" s="55" t="s">
        <v>264</v>
      </c>
      <c r="H120" s="61" t="s">
        <v>265</v>
      </c>
      <c r="I120" s="60">
        <v>972.9</v>
      </c>
      <c r="J120" s="19">
        <f t="shared" si="18"/>
        <v>2918.7</v>
      </c>
      <c r="K120" s="79">
        <f t="shared" si="19"/>
        <v>2918.7</v>
      </c>
      <c r="L120" s="20">
        <f t="shared" si="13"/>
        <v>0</v>
      </c>
      <c r="N120">
        <f>+'[1]CONSUMO Dic 25'!F30</f>
        <v>2</v>
      </c>
      <c r="O120">
        <f>+'[1]CONSUMO Dic 25'!G30</f>
        <v>950.95</v>
      </c>
      <c r="P120">
        <f t="shared" si="16"/>
        <v>1901.9</v>
      </c>
      <c r="Q120" s="21">
        <f t="shared" si="17"/>
        <v>-1016.7999999999997</v>
      </c>
      <c r="R120">
        <f t="shared" si="14"/>
        <v>1</v>
      </c>
    </row>
    <row r="121" spans="1:18" x14ac:dyDescent="0.25">
      <c r="A121" s="68" t="s">
        <v>187</v>
      </c>
      <c r="B121" s="58">
        <v>3</v>
      </c>
      <c r="C121" s="68" t="s">
        <v>255</v>
      </c>
      <c r="D121" s="68"/>
      <c r="E121" s="78" t="s">
        <v>266</v>
      </c>
      <c r="F121" s="68"/>
      <c r="G121" s="55" t="s">
        <v>267</v>
      </c>
      <c r="H121" s="67">
        <v>46356</v>
      </c>
      <c r="I121" s="60">
        <v>972.9</v>
      </c>
      <c r="J121" s="80">
        <f t="shared" si="18"/>
        <v>2918.7</v>
      </c>
      <c r="K121" s="79">
        <f t="shared" si="19"/>
        <v>2918.7</v>
      </c>
      <c r="L121" s="20">
        <f t="shared" si="13"/>
        <v>0</v>
      </c>
      <c r="N121">
        <f>+'[1]CONSUMO Dic 25'!F31</f>
        <v>2</v>
      </c>
      <c r="O121">
        <f>+'[1]CONSUMO Dic 25'!G31</f>
        <v>950.95</v>
      </c>
      <c r="P121">
        <f t="shared" si="16"/>
        <v>1901.9</v>
      </c>
      <c r="Q121" s="21">
        <f t="shared" si="17"/>
        <v>-1016.7999999999997</v>
      </c>
      <c r="R121">
        <f t="shared" si="14"/>
        <v>1</v>
      </c>
    </row>
    <row r="122" spans="1:18" x14ac:dyDescent="0.25">
      <c r="A122" s="68" t="s">
        <v>268</v>
      </c>
      <c r="B122" s="58">
        <v>3</v>
      </c>
      <c r="C122" s="68" t="s">
        <v>255</v>
      </c>
      <c r="D122" s="68"/>
      <c r="E122" s="78" t="s">
        <v>269</v>
      </c>
      <c r="F122" s="68"/>
      <c r="G122" s="55">
        <v>51748</v>
      </c>
      <c r="H122" s="67">
        <v>46507</v>
      </c>
      <c r="I122" s="60">
        <v>614.46</v>
      </c>
      <c r="J122" s="19">
        <f t="shared" si="18"/>
        <v>1843.38</v>
      </c>
      <c r="K122" s="79">
        <f t="shared" si="19"/>
        <v>1843.38</v>
      </c>
      <c r="L122" s="20">
        <f t="shared" si="13"/>
        <v>0</v>
      </c>
      <c r="N122">
        <f>+'[1]CONSUMO Dic 25'!F34</f>
        <v>0</v>
      </c>
      <c r="P122">
        <f t="shared" si="16"/>
        <v>0</v>
      </c>
      <c r="Q122" s="21">
        <f t="shared" si="17"/>
        <v>-1843.38</v>
      </c>
      <c r="R122">
        <f t="shared" si="14"/>
        <v>3</v>
      </c>
    </row>
    <row r="123" spans="1:18" x14ac:dyDescent="0.25">
      <c r="A123" s="68" t="s">
        <v>270</v>
      </c>
      <c r="B123" s="58">
        <v>18</v>
      </c>
      <c r="C123" s="68" t="s">
        <v>255</v>
      </c>
      <c r="D123" s="58">
        <v>18011</v>
      </c>
      <c r="E123" s="78" t="s">
        <v>271</v>
      </c>
      <c r="F123" s="67">
        <v>46100</v>
      </c>
      <c r="G123" s="55">
        <v>3849</v>
      </c>
      <c r="H123" s="67">
        <v>46446</v>
      </c>
      <c r="I123" s="60">
        <v>672.98</v>
      </c>
      <c r="J123" s="19">
        <f t="shared" si="18"/>
        <v>12113.64</v>
      </c>
      <c r="K123" s="79">
        <f t="shared" si="19"/>
        <v>12113.64</v>
      </c>
      <c r="L123" s="20">
        <f t="shared" si="13"/>
        <v>0</v>
      </c>
      <c r="M123" s="81"/>
      <c r="N123">
        <f>+'[1]CONSUMO Dic 25'!F72</f>
        <v>1</v>
      </c>
      <c r="O123" s="21">
        <f>+'[1]CONSUMO Dic 25'!G72</f>
        <v>649.22</v>
      </c>
      <c r="P123">
        <f t="shared" si="16"/>
        <v>649.22</v>
      </c>
      <c r="Q123" s="21">
        <f t="shared" si="17"/>
        <v>-11464.42</v>
      </c>
      <c r="R123">
        <f t="shared" si="14"/>
        <v>17</v>
      </c>
    </row>
    <row r="124" spans="1:18" x14ac:dyDescent="0.25">
      <c r="A124" s="68" t="s">
        <v>178</v>
      </c>
      <c r="B124" s="58">
        <v>0</v>
      </c>
      <c r="C124" s="68" t="s">
        <v>255</v>
      </c>
      <c r="D124" s="68"/>
      <c r="E124" s="78" t="s">
        <v>272</v>
      </c>
      <c r="F124" s="68"/>
      <c r="G124" s="55" t="s">
        <v>273</v>
      </c>
      <c r="H124" s="67">
        <v>46142</v>
      </c>
      <c r="I124" s="60">
        <v>318</v>
      </c>
      <c r="J124" s="19">
        <f t="shared" si="18"/>
        <v>0</v>
      </c>
      <c r="K124" s="79">
        <f t="shared" si="19"/>
        <v>0</v>
      </c>
      <c r="L124" s="20">
        <f t="shared" si="13"/>
        <v>0</v>
      </c>
      <c r="N124">
        <f>+'[1]CONSUMO Dic 25'!F35</f>
        <v>1</v>
      </c>
      <c r="O124">
        <f>+'[1]CONSUMO Dic 25'!G35</f>
        <v>318</v>
      </c>
      <c r="P124">
        <f t="shared" si="16"/>
        <v>318</v>
      </c>
      <c r="Q124" s="21">
        <f t="shared" si="17"/>
        <v>318</v>
      </c>
      <c r="R124">
        <f t="shared" si="14"/>
        <v>-1</v>
      </c>
    </row>
    <row r="125" spans="1:18" x14ac:dyDescent="0.25">
      <c r="A125" s="68" t="s">
        <v>274</v>
      </c>
      <c r="B125" s="58">
        <v>9</v>
      </c>
      <c r="C125" s="68" t="s">
        <v>255</v>
      </c>
      <c r="D125" s="58">
        <v>18040</v>
      </c>
      <c r="E125" s="78" t="s">
        <v>275</v>
      </c>
      <c r="F125" s="67">
        <v>46100</v>
      </c>
      <c r="G125" s="55">
        <v>3916</v>
      </c>
      <c r="H125" s="67">
        <v>46412</v>
      </c>
      <c r="I125" s="60">
        <v>3497</v>
      </c>
      <c r="J125" s="19">
        <f t="shared" si="18"/>
        <v>31473</v>
      </c>
      <c r="K125" s="79">
        <f t="shared" si="19"/>
        <v>31473</v>
      </c>
      <c r="L125" s="20">
        <f t="shared" si="13"/>
        <v>0</v>
      </c>
      <c r="N125">
        <f>+'[1]CONSUMO Dic 25'!F50</f>
        <v>1</v>
      </c>
      <c r="O125">
        <f>+'[1]CONSUMO Dic 25'!G50</f>
        <v>3497</v>
      </c>
      <c r="P125">
        <f t="shared" si="16"/>
        <v>3497</v>
      </c>
      <c r="Q125" s="21">
        <f t="shared" si="17"/>
        <v>-27976</v>
      </c>
      <c r="R125">
        <f t="shared" si="14"/>
        <v>8</v>
      </c>
    </row>
    <row r="126" spans="1:18" x14ac:dyDescent="0.25">
      <c r="A126" s="68" t="s">
        <v>276</v>
      </c>
      <c r="B126" s="58">
        <v>3</v>
      </c>
      <c r="C126" s="68" t="s">
        <v>255</v>
      </c>
      <c r="D126" s="58"/>
      <c r="E126" s="78"/>
      <c r="F126" s="67"/>
      <c r="G126" s="55">
        <v>2229</v>
      </c>
      <c r="H126" s="67">
        <v>46364</v>
      </c>
      <c r="I126" s="60">
        <v>1192.56</v>
      </c>
      <c r="J126" s="19">
        <f t="shared" si="18"/>
        <v>3577.68</v>
      </c>
      <c r="K126" s="79">
        <f t="shared" si="19"/>
        <v>3577.68</v>
      </c>
      <c r="L126" s="20">
        <f t="shared" si="13"/>
        <v>0</v>
      </c>
      <c r="Q126" s="21"/>
    </row>
    <row r="127" spans="1:18" x14ac:dyDescent="0.25">
      <c r="A127" s="68" t="s">
        <v>181</v>
      </c>
      <c r="B127" s="58">
        <v>3</v>
      </c>
      <c r="C127" s="68" t="s">
        <v>255</v>
      </c>
      <c r="D127" s="68"/>
      <c r="E127" s="78" t="s">
        <v>277</v>
      </c>
      <c r="F127" s="68"/>
      <c r="G127" s="55" t="s">
        <v>278</v>
      </c>
      <c r="H127" s="67">
        <v>46829</v>
      </c>
      <c r="I127" s="60">
        <v>746.13</v>
      </c>
      <c r="J127" s="19">
        <f t="shared" si="18"/>
        <v>2238.39</v>
      </c>
      <c r="K127" s="79">
        <f t="shared" si="19"/>
        <v>2238.39</v>
      </c>
      <c r="L127" s="20">
        <f t="shared" si="13"/>
        <v>0</v>
      </c>
      <c r="N127">
        <f>+'[1]CONSUMO Dic 25'!F49</f>
        <v>1</v>
      </c>
      <c r="O127">
        <f>+'[1]CONSUMO Dic 25'!G49</f>
        <v>723.8</v>
      </c>
      <c r="P127">
        <f t="shared" si="16"/>
        <v>723.8</v>
      </c>
      <c r="Q127" s="21">
        <f t="shared" si="17"/>
        <v>-1514.59</v>
      </c>
      <c r="R127">
        <f t="shared" si="14"/>
        <v>2</v>
      </c>
    </row>
    <row r="128" spans="1:18" x14ac:dyDescent="0.25">
      <c r="A128" s="68" t="s">
        <v>174</v>
      </c>
      <c r="B128" s="58">
        <v>0</v>
      </c>
      <c r="C128" s="68" t="s">
        <v>255</v>
      </c>
      <c r="D128" s="68"/>
      <c r="E128" s="78" t="s">
        <v>279</v>
      </c>
      <c r="F128" s="68"/>
      <c r="G128" s="55" t="s">
        <v>280</v>
      </c>
      <c r="H128" s="67">
        <v>46326</v>
      </c>
      <c r="I128" s="60">
        <v>600</v>
      </c>
      <c r="J128" s="19">
        <f t="shared" si="18"/>
        <v>0</v>
      </c>
      <c r="K128" s="79">
        <f t="shared" si="19"/>
        <v>0</v>
      </c>
      <c r="L128" s="20">
        <f t="shared" si="13"/>
        <v>0</v>
      </c>
      <c r="N128">
        <f>+'[1]CONSUMO Dic 25'!F39</f>
        <v>1</v>
      </c>
      <c r="O128">
        <f>+'[1]CONSUMO Dic 25'!G39</f>
        <v>600</v>
      </c>
      <c r="P128">
        <f t="shared" si="16"/>
        <v>600</v>
      </c>
      <c r="Q128" s="21">
        <f>+P128-J128</f>
        <v>600</v>
      </c>
      <c r="R128">
        <f t="shared" si="14"/>
        <v>-1</v>
      </c>
    </row>
    <row r="129" spans="1:18" x14ac:dyDescent="0.25">
      <c r="A129" s="68" t="s">
        <v>171</v>
      </c>
      <c r="B129" s="58">
        <v>0</v>
      </c>
      <c r="C129" s="68" t="s">
        <v>255</v>
      </c>
      <c r="D129" s="68"/>
      <c r="E129" s="78" t="s">
        <v>281</v>
      </c>
      <c r="F129" s="68"/>
      <c r="G129" s="55" t="s">
        <v>282</v>
      </c>
      <c r="H129" s="61" t="s">
        <v>283</v>
      </c>
      <c r="I129" s="60">
        <v>600</v>
      </c>
      <c r="J129" s="19">
        <f t="shared" si="18"/>
        <v>0</v>
      </c>
      <c r="K129" s="79">
        <f t="shared" si="19"/>
        <v>0</v>
      </c>
      <c r="L129" s="20">
        <f t="shared" si="13"/>
        <v>0</v>
      </c>
      <c r="N129">
        <f>+'[1]CONSUMO Dic 25'!F40</f>
        <v>1</v>
      </c>
      <c r="O129">
        <f>+'[1]CONSUMO Dic 25'!G40</f>
        <v>600</v>
      </c>
      <c r="P129">
        <f t="shared" si="16"/>
        <v>600</v>
      </c>
      <c r="Q129" s="21">
        <f t="shared" si="17"/>
        <v>600</v>
      </c>
      <c r="R129">
        <f t="shared" si="14"/>
        <v>-1</v>
      </c>
    </row>
    <row r="130" spans="1:18" x14ac:dyDescent="0.25">
      <c r="A130" s="68" t="s">
        <v>199</v>
      </c>
      <c r="B130" s="58">
        <v>2</v>
      </c>
      <c r="C130" s="68" t="s">
        <v>255</v>
      </c>
      <c r="D130" s="68" t="s">
        <v>284</v>
      </c>
      <c r="E130" s="78" t="s">
        <v>285</v>
      </c>
      <c r="F130" s="67">
        <v>46100</v>
      </c>
      <c r="G130" s="55">
        <v>3188</v>
      </c>
      <c r="H130" s="67">
        <v>46940</v>
      </c>
      <c r="I130" s="60">
        <v>687.61</v>
      </c>
      <c r="J130" s="19">
        <f t="shared" si="18"/>
        <v>1375.22</v>
      </c>
      <c r="K130" s="79">
        <f t="shared" si="19"/>
        <v>1375.22</v>
      </c>
      <c r="L130" s="20">
        <f t="shared" si="13"/>
        <v>0</v>
      </c>
      <c r="N130">
        <f>+'[1]CONSUMO Dic 25'!F52</f>
        <v>2</v>
      </c>
      <c r="O130">
        <f>+'[1]CONSUMO Dic 25'!G52</f>
        <v>307.45</v>
      </c>
      <c r="P130">
        <f t="shared" si="16"/>
        <v>614.9</v>
      </c>
      <c r="Q130" s="21">
        <f t="shared" si="17"/>
        <v>-760.32</v>
      </c>
      <c r="R130">
        <f t="shared" si="14"/>
        <v>0</v>
      </c>
    </row>
    <row r="131" spans="1:18" x14ac:dyDescent="0.25">
      <c r="A131" s="68" t="s">
        <v>286</v>
      </c>
      <c r="B131" s="58">
        <v>50</v>
      </c>
      <c r="C131" s="68" t="s">
        <v>28</v>
      </c>
      <c r="D131" s="68" t="s">
        <v>287</v>
      </c>
      <c r="E131" s="78" t="s">
        <v>288</v>
      </c>
      <c r="F131" s="67">
        <v>46100</v>
      </c>
      <c r="G131" s="55"/>
      <c r="H131" s="67"/>
      <c r="I131" s="60">
        <v>3.77</v>
      </c>
      <c r="J131" s="19">
        <f t="shared" si="18"/>
        <v>188.5</v>
      </c>
      <c r="K131" s="79">
        <f t="shared" si="19"/>
        <v>188.5</v>
      </c>
      <c r="L131" s="20">
        <f t="shared" si="13"/>
        <v>0</v>
      </c>
      <c r="N131">
        <f>+'[1]CONSUMO Dic 25'!F47</f>
        <v>500</v>
      </c>
      <c r="O131">
        <f>+'[1]CONSUMO Dic 25'!G47</f>
        <v>3.25</v>
      </c>
      <c r="P131">
        <f t="shared" si="16"/>
        <v>1625</v>
      </c>
      <c r="Q131" s="21">
        <f t="shared" si="17"/>
        <v>1436.5</v>
      </c>
      <c r="R131">
        <f t="shared" si="14"/>
        <v>-450</v>
      </c>
    </row>
    <row r="132" spans="1:18" x14ac:dyDescent="0.25">
      <c r="A132" s="68" t="s">
        <v>289</v>
      </c>
      <c r="B132" s="58">
        <v>2</v>
      </c>
      <c r="C132" s="68" t="s">
        <v>255</v>
      </c>
      <c r="D132" s="68" t="s">
        <v>290</v>
      </c>
      <c r="E132" s="78" t="s">
        <v>291</v>
      </c>
      <c r="F132" s="67">
        <v>46100</v>
      </c>
      <c r="G132" s="55" t="s">
        <v>292</v>
      </c>
      <c r="H132" s="67">
        <v>46630</v>
      </c>
      <c r="I132" s="60">
        <v>285.29000000000002</v>
      </c>
      <c r="J132" s="19">
        <f t="shared" si="18"/>
        <v>570.58000000000004</v>
      </c>
      <c r="K132" s="79">
        <f t="shared" si="19"/>
        <v>570.58000000000004</v>
      </c>
      <c r="L132" s="20">
        <f t="shared" si="13"/>
        <v>0</v>
      </c>
      <c r="N132">
        <f>+'[1]CONSUMO Dic 25'!F58</f>
        <v>2</v>
      </c>
      <c r="O132">
        <f>+'[1]CONSUMO Dic 25'!G58</f>
        <v>278.85000000000002</v>
      </c>
      <c r="P132">
        <f t="shared" si="16"/>
        <v>557.70000000000005</v>
      </c>
      <c r="Q132" s="21">
        <f t="shared" si="17"/>
        <v>-12.879999999999995</v>
      </c>
      <c r="R132">
        <f t="shared" si="14"/>
        <v>0</v>
      </c>
    </row>
    <row r="133" spans="1:18" x14ac:dyDescent="0.25">
      <c r="A133" s="68" t="s">
        <v>195</v>
      </c>
      <c r="B133" s="58">
        <v>2</v>
      </c>
      <c r="C133" s="68" t="s">
        <v>255</v>
      </c>
      <c r="D133" s="68"/>
      <c r="E133" s="78" t="s">
        <v>293</v>
      </c>
      <c r="F133" s="68"/>
      <c r="G133" s="55">
        <v>60181</v>
      </c>
      <c r="H133" s="67">
        <v>46673</v>
      </c>
      <c r="I133" s="60">
        <v>6630.05</v>
      </c>
      <c r="J133" s="19">
        <v>6630.05</v>
      </c>
      <c r="K133" s="79">
        <f t="shared" si="19"/>
        <v>13260.1</v>
      </c>
      <c r="L133" s="20">
        <f t="shared" si="13"/>
        <v>-6630.05</v>
      </c>
      <c r="N133">
        <f>+'[1]CONSUMO Dic 25'!F65</f>
        <v>1</v>
      </c>
      <c r="O133">
        <f>+'[1]CONSUMO Dic 25'!G65</f>
        <v>5895</v>
      </c>
      <c r="P133">
        <f t="shared" si="16"/>
        <v>5895</v>
      </c>
      <c r="Q133" s="21">
        <f t="shared" si="17"/>
        <v>-735.05000000000018</v>
      </c>
      <c r="R133">
        <f t="shared" si="14"/>
        <v>1</v>
      </c>
    </row>
    <row r="134" spans="1:18" x14ac:dyDescent="0.25">
      <c r="A134" s="68" t="s">
        <v>294</v>
      </c>
      <c r="B134" s="58">
        <v>2</v>
      </c>
      <c r="C134" s="68" t="s">
        <v>255</v>
      </c>
      <c r="D134" s="68"/>
      <c r="E134" s="78" t="s">
        <v>295</v>
      </c>
      <c r="F134" s="68"/>
      <c r="G134" s="55">
        <v>50391</v>
      </c>
      <c r="H134" s="61">
        <v>46622</v>
      </c>
      <c r="I134" s="60">
        <v>10108</v>
      </c>
      <c r="J134" s="19">
        <v>10108</v>
      </c>
      <c r="K134" s="79">
        <f t="shared" si="19"/>
        <v>20216</v>
      </c>
      <c r="L134" s="20">
        <f t="shared" ref="L134:L160" si="20">+J134-K134</f>
        <v>-10108</v>
      </c>
      <c r="N134">
        <f>+'[1]CONSUMO Dic 25'!F66</f>
        <v>1</v>
      </c>
      <c r="O134">
        <f>+'[1]CONSUMO Dic 25'!G66</f>
        <v>5895</v>
      </c>
      <c r="P134">
        <f t="shared" si="16"/>
        <v>5895</v>
      </c>
      <c r="Q134" s="21">
        <f t="shared" si="17"/>
        <v>-4213</v>
      </c>
      <c r="R134">
        <f t="shared" si="14"/>
        <v>1</v>
      </c>
    </row>
    <row r="135" spans="1:18" x14ac:dyDescent="0.25">
      <c r="A135" s="68" t="s">
        <v>203</v>
      </c>
      <c r="B135" s="58">
        <v>2</v>
      </c>
      <c r="C135" s="68" t="s">
        <v>255</v>
      </c>
      <c r="D135" s="68"/>
      <c r="E135" s="78" t="s">
        <v>296</v>
      </c>
      <c r="F135" s="68"/>
      <c r="G135" s="55">
        <v>4138</v>
      </c>
      <c r="H135" s="61">
        <v>46418</v>
      </c>
      <c r="I135" s="60">
        <v>6290.9</v>
      </c>
      <c r="J135" s="19">
        <f t="shared" si="18"/>
        <v>12581.8</v>
      </c>
      <c r="K135" s="79">
        <f t="shared" si="19"/>
        <v>12581.8</v>
      </c>
      <c r="L135" s="20">
        <f t="shared" si="20"/>
        <v>0</v>
      </c>
      <c r="N135">
        <f>+'[1]CONSUMO Dic 25'!F86</f>
        <v>1</v>
      </c>
      <c r="O135">
        <f>+'[1]CONSUMO Dic 25'!G86</f>
        <v>10087</v>
      </c>
      <c r="P135">
        <f t="shared" si="16"/>
        <v>10087</v>
      </c>
      <c r="Q135" s="21">
        <f t="shared" si="17"/>
        <v>-2494.7999999999993</v>
      </c>
      <c r="R135">
        <f t="shared" si="14"/>
        <v>1</v>
      </c>
    </row>
    <row r="136" spans="1:18" x14ac:dyDescent="0.25">
      <c r="A136" s="68" t="s">
        <v>297</v>
      </c>
      <c r="B136" s="58">
        <v>0</v>
      </c>
      <c r="C136" s="68" t="s">
        <v>298</v>
      </c>
      <c r="D136" s="68">
        <v>551</v>
      </c>
      <c r="E136" s="78" t="s">
        <v>299</v>
      </c>
      <c r="F136" s="67">
        <v>46100</v>
      </c>
      <c r="G136" s="55">
        <v>106926815</v>
      </c>
      <c r="H136" s="67">
        <v>46477</v>
      </c>
      <c r="I136" s="60">
        <v>184.7</v>
      </c>
      <c r="J136" s="19">
        <f t="shared" si="18"/>
        <v>0</v>
      </c>
      <c r="K136" s="79">
        <f t="shared" si="19"/>
        <v>0</v>
      </c>
      <c r="L136" s="20">
        <f t="shared" si="20"/>
        <v>0</v>
      </c>
      <c r="N136">
        <f>+'[1]CONSUMO Dic 25'!F91</f>
        <v>8</v>
      </c>
      <c r="O136">
        <f>+'[1]CONSUMO Dic 25'!G91</f>
        <v>180.53</v>
      </c>
      <c r="P136">
        <f t="shared" si="16"/>
        <v>1444.24</v>
      </c>
      <c r="Q136" s="21">
        <f t="shared" si="17"/>
        <v>1444.24</v>
      </c>
      <c r="R136">
        <f t="shared" si="14"/>
        <v>-8</v>
      </c>
    </row>
    <row r="137" spans="1:18" x14ac:dyDescent="0.25">
      <c r="A137" s="68" t="s">
        <v>300</v>
      </c>
      <c r="B137" s="58">
        <v>0</v>
      </c>
      <c r="C137" s="68" t="s">
        <v>28</v>
      </c>
      <c r="D137" s="68"/>
      <c r="E137" s="78" t="s">
        <v>301</v>
      </c>
      <c r="F137" s="68"/>
      <c r="G137" s="55"/>
      <c r="H137" s="67"/>
      <c r="I137" s="60">
        <v>4425.8500000000004</v>
      </c>
      <c r="J137" s="19">
        <f t="shared" si="18"/>
        <v>0</v>
      </c>
      <c r="K137" s="79">
        <f t="shared" si="19"/>
        <v>0</v>
      </c>
      <c r="L137" s="20">
        <f t="shared" si="20"/>
        <v>0</v>
      </c>
      <c r="N137">
        <f>+'[1]CONSUMO Dic 25'!F85</f>
        <v>2</v>
      </c>
      <c r="O137">
        <f>+'[1]CONSUMO Dic 25'!G85</f>
        <v>4425.8500000000004</v>
      </c>
      <c r="P137">
        <f t="shared" si="16"/>
        <v>8851.7000000000007</v>
      </c>
      <c r="Q137" s="21">
        <f t="shared" si="17"/>
        <v>8851.7000000000007</v>
      </c>
      <c r="R137">
        <f t="shared" si="14"/>
        <v>-2</v>
      </c>
    </row>
    <row r="138" spans="1:18" x14ac:dyDescent="0.25">
      <c r="A138" s="68" t="s">
        <v>302</v>
      </c>
      <c r="B138" s="58">
        <v>2</v>
      </c>
      <c r="C138" s="68" t="s">
        <v>255</v>
      </c>
      <c r="D138" s="68"/>
      <c r="E138" s="78" t="s">
        <v>303</v>
      </c>
      <c r="F138" s="68"/>
      <c r="G138" s="55" t="s">
        <v>304</v>
      </c>
      <c r="H138" s="67">
        <v>46234</v>
      </c>
      <c r="I138" s="60">
        <v>148.5</v>
      </c>
      <c r="J138" s="19">
        <f t="shared" si="18"/>
        <v>297</v>
      </c>
      <c r="K138" s="79">
        <f t="shared" si="19"/>
        <v>297</v>
      </c>
      <c r="L138" s="20">
        <f t="shared" si="20"/>
        <v>0</v>
      </c>
      <c r="N138">
        <f>+'[1]CONSUMO Dic 25'!F77</f>
        <v>3</v>
      </c>
      <c r="O138">
        <f>+'[1]CONSUMO Dic 25'!G77</f>
        <v>148.5</v>
      </c>
      <c r="P138">
        <f t="shared" si="16"/>
        <v>445.5</v>
      </c>
      <c r="Q138" s="21">
        <f t="shared" si="17"/>
        <v>148.5</v>
      </c>
      <c r="R138">
        <f t="shared" si="14"/>
        <v>-1</v>
      </c>
    </row>
    <row r="139" spans="1:18" x14ac:dyDescent="0.25">
      <c r="A139" s="68" t="s">
        <v>305</v>
      </c>
      <c r="B139" s="58">
        <v>7</v>
      </c>
      <c r="C139" s="68" t="s">
        <v>28</v>
      </c>
      <c r="D139" s="68" t="s">
        <v>306</v>
      </c>
      <c r="E139" s="78" t="s">
        <v>307</v>
      </c>
      <c r="F139" s="67">
        <v>46100</v>
      </c>
      <c r="G139" s="55"/>
      <c r="H139" s="67"/>
      <c r="I139" s="60">
        <v>479.13</v>
      </c>
      <c r="J139" s="19">
        <f t="shared" si="18"/>
        <v>3353.91</v>
      </c>
      <c r="K139" s="79">
        <f t="shared" si="19"/>
        <v>3353.91</v>
      </c>
      <c r="L139" s="20">
        <f t="shared" si="20"/>
        <v>0</v>
      </c>
      <c r="N139">
        <f>+'[1]CONSUMO Dic 25'!F93</f>
        <v>24</v>
      </c>
      <c r="O139">
        <f>+'[1]CONSUMO Dic 25'!G93</f>
        <v>396.11</v>
      </c>
      <c r="P139">
        <f t="shared" si="16"/>
        <v>9506.64</v>
      </c>
      <c r="Q139" s="21">
        <f t="shared" si="17"/>
        <v>6152.73</v>
      </c>
      <c r="R139">
        <f t="shared" si="14"/>
        <v>-17</v>
      </c>
    </row>
    <row r="140" spans="1:18" x14ac:dyDescent="0.25">
      <c r="A140" s="68" t="s">
        <v>308</v>
      </c>
      <c r="B140" s="58">
        <v>1</v>
      </c>
      <c r="C140" s="68" t="s">
        <v>255</v>
      </c>
      <c r="D140" s="68"/>
      <c r="E140" s="78" t="s">
        <v>309</v>
      </c>
      <c r="F140" s="68"/>
      <c r="G140" s="55">
        <v>50735</v>
      </c>
      <c r="H140" s="67">
        <v>46234</v>
      </c>
      <c r="I140" s="60">
        <v>2305.6</v>
      </c>
      <c r="J140" s="19">
        <f t="shared" si="18"/>
        <v>2305.6</v>
      </c>
      <c r="K140" s="79">
        <f t="shared" si="19"/>
        <v>2305.6</v>
      </c>
      <c r="L140" s="20">
        <f t="shared" si="20"/>
        <v>0</v>
      </c>
      <c r="N140">
        <f>+'[1]CONSUMO Dic 25'!F94</f>
        <v>1</v>
      </c>
      <c r="O140">
        <f>+'[1]CONSUMO Dic 25'!G94</f>
        <v>2305.6</v>
      </c>
      <c r="P140">
        <f t="shared" si="16"/>
        <v>2305.6</v>
      </c>
      <c r="Q140" s="21">
        <f t="shared" si="17"/>
        <v>0</v>
      </c>
      <c r="R140">
        <f t="shared" si="14"/>
        <v>0</v>
      </c>
    </row>
    <row r="141" spans="1:18" x14ac:dyDescent="0.25">
      <c r="A141" s="68" t="s">
        <v>191</v>
      </c>
      <c r="B141" s="58">
        <v>3</v>
      </c>
      <c r="C141" s="68" t="s">
        <v>255</v>
      </c>
      <c r="D141" s="68">
        <v>12531</v>
      </c>
      <c r="E141" s="78" t="s">
        <v>310</v>
      </c>
      <c r="F141" s="67">
        <v>46100</v>
      </c>
      <c r="G141" s="55" t="s">
        <v>311</v>
      </c>
      <c r="H141" s="61">
        <v>46330</v>
      </c>
      <c r="I141" s="60">
        <v>1294.76</v>
      </c>
      <c r="J141" s="19">
        <f t="shared" si="18"/>
        <v>3884.2799999999997</v>
      </c>
      <c r="K141" s="79">
        <f t="shared" si="19"/>
        <v>3884.2799999999997</v>
      </c>
      <c r="L141" s="20">
        <f t="shared" si="20"/>
        <v>0</v>
      </c>
      <c r="N141">
        <f>+'[1]CONSUMO Dic 25'!F98</f>
        <v>3</v>
      </c>
      <c r="O141">
        <f>+'[1]CONSUMO Dic 25'!G98</f>
        <v>1265.55</v>
      </c>
      <c r="P141">
        <f t="shared" si="16"/>
        <v>3796.6499999999996</v>
      </c>
      <c r="Q141" s="21">
        <f t="shared" si="17"/>
        <v>-87.630000000000109</v>
      </c>
      <c r="R141">
        <f t="shared" si="14"/>
        <v>0</v>
      </c>
    </row>
    <row r="142" spans="1:18" x14ac:dyDescent="0.25">
      <c r="A142" s="68" t="s">
        <v>193</v>
      </c>
      <c r="B142" s="58">
        <v>3</v>
      </c>
      <c r="C142" s="68" t="s">
        <v>255</v>
      </c>
      <c r="D142" s="68">
        <v>12533</v>
      </c>
      <c r="E142" s="78" t="s">
        <v>312</v>
      </c>
      <c r="F142" s="67">
        <v>46100</v>
      </c>
      <c r="G142" s="55" t="s">
        <v>313</v>
      </c>
      <c r="H142" s="67">
        <v>46751</v>
      </c>
      <c r="I142" s="60">
        <v>1294.76</v>
      </c>
      <c r="J142" s="19">
        <f t="shared" si="18"/>
        <v>3884.2799999999997</v>
      </c>
      <c r="K142" s="79">
        <f t="shared" si="19"/>
        <v>3884.2799999999997</v>
      </c>
      <c r="L142" s="20">
        <f t="shared" si="20"/>
        <v>0</v>
      </c>
      <c r="N142">
        <f>+'[1]CONSUMO Dic 25'!F99</f>
        <v>2</v>
      </c>
      <c r="O142">
        <f>+'[1]CONSUMO Dic 25'!G99</f>
        <v>1265.55</v>
      </c>
      <c r="P142">
        <f t="shared" si="16"/>
        <v>2531.1</v>
      </c>
      <c r="Q142" s="21">
        <f t="shared" si="17"/>
        <v>-1353.1799999999998</v>
      </c>
      <c r="R142">
        <f t="shared" si="14"/>
        <v>1</v>
      </c>
    </row>
    <row r="143" spans="1:18" x14ac:dyDescent="0.25">
      <c r="A143" s="68" t="s">
        <v>314</v>
      </c>
      <c r="B143" s="58">
        <v>1</v>
      </c>
      <c r="C143" s="68" t="s">
        <v>255</v>
      </c>
      <c r="D143" s="68" t="s">
        <v>315</v>
      </c>
      <c r="E143" s="78" t="s">
        <v>316</v>
      </c>
      <c r="F143" s="67">
        <v>46161</v>
      </c>
      <c r="G143" s="55">
        <v>2645</v>
      </c>
      <c r="H143" s="61">
        <v>46351</v>
      </c>
      <c r="I143" s="60">
        <v>715</v>
      </c>
      <c r="J143" s="19">
        <f t="shared" si="18"/>
        <v>715</v>
      </c>
      <c r="K143" s="79">
        <f t="shared" si="19"/>
        <v>715</v>
      </c>
      <c r="L143" s="20">
        <f t="shared" si="20"/>
        <v>0</v>
      </c>
      <c r="M143" s="81"/>
      <c r="N143">
        <f>+'[1]CONSUMO Dic 25'!F107</f>
        <v>3</v>
      </c>
      <c r="O143">
        <f>+'[1]CONSUMO Dic 25'!G107</f>
        <v>715</v>
      </c>
      <c r="P143">
        <f t="shared" si="16"/>
        <v>2145</v>
      </c>
      <c r="Q143" s="21">
        <f t="shared" si="17"/>
        <v>1430</v>
      </c>
      <c r="R143">
        <f t="shared" si="14"/>
        <v>-2</v>
      </c>
    </row>
    <row r="144" spans="1:18" x14ac:dyDescent="0.25">
      <c r="A144" s="68" t="s">
        <v>201</v>
      </c>
      <c r="B144" s="58">
        <v>5</v>
      </c>
      <c r="C144" s="68" t="s">
        <v>255</v>
      </c>
      <c r="D144" s="68"/>
      <c r="E144" s="78" t="s">
        <v>317</v>
      </c>
      <c r="F144" s="68"/>
      <c r="G144" s="55">
        <v>58064</v>
      </c>
      <c r="H144" s="67">
        <v>46387</v>
      </c>
      <c r="I144" s="60">
        <v>680.3</v>
      </c>
      <c r="J144" s="19">
        <f t="shared" si="18"/>
        <v>3401.5</v>
      </c>
      <c r="K144" s="79">
        <f t="shared" si="19"/>
        <v>3401.5</v>
      </c>
      <c r="L144" s="20">
        <f t="shared" si="20"/>
        <v>0</v>
      </c>
      <c r="N144">
        <f>+'[1]CONSUMO Dic 25'!F118</f>
        <v>2</v>
      </c>
      <c r="O144">
        <f>+'[1]CONSUMO Dic 25'!G118</f>
        <v>664.95</v>
      </c>
      <c r="P144">
        <f t="shared" si="16"/>
        <v>1329.9</v>
      </c>
      <c r="Q144" s="21">
        <f t="shared" si="17"/>
        <v>-2071.6</v>
      </c>
      <c r="R144">
        <f t="shared" ref="R144:R160" si="21">+B144-N144</f>
        <v>3</v>
      </c>
    </row>
    <row r="145" spans="1:18" x14ac:dyDescent="0.25">
      <c r="A145" s="68" t="s">
        <v>318</v>
      </c>
      <c r="B145" s="58">
        <v>1</v>
      </c>
      <c r="C145" s="68" t="s">
        <v>94</v>
      </c>
      <c r="D145" s="68"/>
      <c r="E145" s="78" t="s">
        <v>319</v>
      </c>
      <c r="F145" s="68"/>
      <c r="G145" s="55" t="s">
        <v>320</v>
      </c>
      <c r="H145" s="67">
        <v>46516</v>
      </c>
      <c r="I145" s="60">
        <v>1916.2</v>
      </c>
      <c r="J145" s="19">
        <f t="shared" si="18"/>
        <v>1916.2</v>
      </c>
      <c r="K145" s="79">
        <f t="shared" si="19"/>
        <v>1916.2</v>
      </c>
      <c r="L145" s="20">
        <f t="shared" si="20"/>
        <v>0</v>
      </c>
      <c r="M145" s="81"/>
      <c r="N145">
        <f>+'[1]CONSUMO Dic 25'!F63</f>
        <v>1</v>
      </c>
      <c r="O145" s="21">
        <f>+'[1]CONSUMO Dic 25'!G63</f>
        <v>1916.2</v>
      </c>
      <c r="P145">
        <f t="shared" si="16"/>
        <v>1916.2</v>
      </c>
      <c r="Q145" s="21">
        <f t="shared" si="17"/>
        <v>0</v>
      </c>
      <c r="R145">
        <f t="shared" si="21"/>
        <v>0</v>
      </c>
    </row>
    <row r="146" spans="1:18" x14ac:dyDescent="0.25">
      <c r="A146" s="68" t="s">
        <v>321</v>
      </c>
      <c r="B146" s="58">
        <v>0</v>
      </c>
      <c r="C146" s="68" t="s">
        <v>94</v>
      </c>
      <c r="D146" s="68"/>
      <c r="E146" s="78" t="s">
        <v>322</v>
      </c>
      <c r="F146" s="68"/>
      <c r="G146" s="55">
        <v>1306</v>
      </c>
      <c r="H146" s="67">
        <v>46771</v>
      </c>
      <c r="I146" s="60">
        <v>9366.5</v>
      </c>
      <c r="J146" s="19">
        <f t="shared" si="18"/>
        <v>0</v>
      </c>
      <c r="K146" s="79">
        <f t="shared" si="19"/>
        <v>0</v>
      </c>
      <c r="L146" s="20">
        <f t="shared" si="20"/>
        <v>0</v>
      </c>
      <c r="N146">
        <f>+'[1]CONSUMO Dic 25'!F143</f>
        <v>1</v>
      </c>
      <c r="O146">
        <f>+'[1]CONSUMO Dic 25'!G143</f>
        <v>9366.5</v>
      </c>
      <c r="P146">
        <f t="shared" si="16"/>
        <v>9366.5</v>
      </c>
      <c r="Q146" s="21">
        <f t="shared" si="17"/>
        <v>9366.5</v>
      </c>
      <c r="R146">
        <f t="shared" si="21"/>
        <v>-1</v>
      </c>
    </row>
    <row r="147" spans="1:18" ht="15.75" thickBot="1" x14ac:dyDescent="0.3">
      <c r="A147" s="68" t="s">
        <v>323</v>
      </c>
      <c r="B147" s="58">
        <v>0</v>
      </c>
      <c r="C147" s="68" t="s">
        <v>94</v>
      </c>
      <c r="D147" s="68"/>
      <c r="E147" s="78" t="s">
        <v>324</v>
      </c>
      <c r="F147" s="68"/>
      <c r="G147" s="55">
        <v>13005</v>
      </c>
      <c r="H147" s="67">
        <v>46516</v>
      </c>
      <c r="I147" s="60">
        <v>9366.5</v>
      </c>
      <c r="J147" s="19">
        <f t="shared" si="18"/>
        <v>0</v>
      </c>
      <c r="K147" s="79">
        <f t="shared" si="19"/>
        <v>0</v>
      </c>
      <c r="L147" s="20">
        <f t="shared" si="20"/>
        <v>0</v>
      </c>
      <c r="N147">
        <f>+'[1]CONSUMO Dic 25'!F144</f>
        <v>1</v>
      </c>
      <c r="O147">
        <f>+'[1]CONSUMO Dic 25'!G144</f>
        <v>9366.5</v>
      </c>
      <c r="P147">
        <f t="shared" si="16"/>
        <v>9366.5</v>
      </c>
      <c r="Q147" s="21">
        <f t="shared" si="17"/>
        <v>9366.5</v>
      </c>
      <c r="R147">
        <f t="shared" si="21"/>
        <v>-1</v>
      </c>
    </row>
    <row r="148" spans="1:18" ht="15.75" thickBot="1" x14ac:dyDescent="0.3">
      <c r="A148" s="82"/>
      <c r="B148" s="83"/>
      <c r="C148" s="84"/>
      <c r="D148" s="84"/>
      <c r="E148" s="84"/>
      <c r="F148" s="84"/>
      <c r="G148" s="85"/>
      <c r="H148" s="86"/>
      <c r="I148" s="87"/>
      <c r="J148" s="49">
        <f>SUM(J116:J147)</f>
        <v>118360.59000000003</v>
      </c>
      <c r="K148" s="79">
        <f t="shared" si="19"/>
        <v>0</v>
      </c>
      <c r="L148" s="20"/>
      <c r="Q148" s="21"/>
      <c r="R148">
        <f t="shared" si="21"/>
        <v>0</v>
      </c>
    </row>
    <row r="149" spans="1:18" x14ac:dyDescent="0.25">
      <c r="A149" s="75">
        <v>46172</v>
      </c>
      <c r="B149" s="88"/>
      <c r="C149" s="88"/>
      <c r="D149" s="88"/>
      <c r="E149" s="88"/>
      <c r="F149" s="88"/>
      <c r="G149" s="88"/>
      <c r="H149" s="88"/>
      <c r="I149" s="89"/>
      <c r="J149" s="42"/>
      <c r="K149" s="79"/>
      <c r="L149" s="20"/>
      <c r="Q149" s="21"/>
      <c r="R149">
        <f t="shared" si="21"/>
        <v>0</v>
      </c>
    </row>
    <row r="150" spans="1:18" ht="30" x14ac:dyDescent="0.25">
      <c r="A150" s="47" t="s">
        <v>2</v>
      </c>
      <c r="B150" s="47" t="s">
        <v>3</v>
      </c>
      <c r="C150" s="47" t="s">
        <v>4</v>
      </c>
      <c r="D150" s="12" t="s">
        <v>5</v>
      </c>
      <c r="E150" s="12" t="s">
        <v>6</v>
      </c>
      <c r="F150" s="47"/>
      <c r="G150" s="47" t="s">
        <v>325</v>
      </c>
      <c r="H150" s="48" t="s">
        <v>9</v>
      </c>
      <c r="I150" s="47" t="s">
        <v>10</v>
      </c>
      <c r="J150" s="47" t="s">
        <v>11</v>
      </c>
      <c r="K150" s="79"/>
      <c r="L150" s="20"/>
      <c r="Q150" s="21"/>
    </row>
    <row r="151" spans="1:18" x14ac:dyDescent="0.25">
      <c r="A151" s="68" t="s">
        <v>326</v>
      </c>
      <c r="B151" s="55">
        <v>1</v>
      </c>
      <c r="C151" s="68" t="s">
        <v>94</v>
      </c>
      <c r="D151" s="68"/>
      <c r="E151" s="68" t="s">
        <v>327</v>
      </c>
      <c r="F151" s="68"/>
      <c r="G151" s="55">
        <v>243450</v>
      </c>
      <c r="H151" s="67">
        <v>46661</v>
      </c>
      <c r="I151" s="90">
        <v>1750</v>
      </c>
      <c r="J151" s="19">
        <f t="shared" ref="J151:J160" si="22">+B151*I151</f>
        <v>1750</v>
      </c>
      <c r="K151" s="79">
        <f t="shared" si="19"/>
        <v>1750</v>
      </c>
      <c r="L151" s="20">
        <f t="shared" si="20"/>
        <v>0</v>
      </c>
      <c r="N151">
        <f>+'[1]CONSUMO Dic 25'!F60</f>
        <v>1</v>
      </c>
      <c r="O151">
        <f>+'[1]CONSUMO Dic 25'!G60</f>
        <v>1750</v>
      </c>
      <c r="P151">
        <f t="shared" si="16"/>
        <v>1750</v>
      </c>
      <c r="Q151" s="21">
        <f t="shared" si="17"/>
        <v>0</v>
      </c>
      <c r="R151">
        <f t="shared" si="21"/>
        <v>0</v>
      </c>
    </row>
    <row r="152" spans="1:18" x14ac:dyDescent="0.25">
      <c r="A152" s="68" t="s">
        <v>201</v>
      </c>
      <c r="B152" s="55">
        <v>0</v>
      </c>
      <c r="C152" s="68" t="s">
        <v>94</v>
      </c>
      <c r="D152" s="68"/>
      <c r="E152" s="68" t="s">
        <v>328</v>
      </c>
      <c r="F152" s="68"/>
      <c r="G152" s="55">
        <v>250080</v>
      </c>
      <c r="H152" s="63">
        <v>46661</v>
      </c>
      <c r="I152" s="90">
        <v>2650</v>
      </c>
      <c r="J152" s="19">
        <f t="shared" si="22"/>
        <v>0</v>
      </c>
      <c r="K152" s="79">
        <f t="shared" si="19"/>
        <v>0</v>
      </c>
      <c r="L152" s="20">
        <f t="shared" si="20"/>
        <v>0</v>
      </c>
      <c r="N152">
        <f>+'[1]CONSUMO Dic 25'!F120</f>
        <v>0</v>
      </c>
      <c r="O152">
        <f>+'[1]CONSUMO Dic 25'!G120</f>
        <v>2650</v>
      </c>
      <c r="P152">
        <f t="shared" si="16"/>
        <v>0</v>
      </c>
      <c r="Q152" s="21">
        <f t="shared" si="17"/>
        <v>0</v>
      </c>
      <c r="R152">
        <f t="shared" si="21"/>
        <v>0</v>
      </c>
    </row>
    <row r="153" spans="1:18" x14ac:dyDescent="0.25">
      <c r="A153" s="68" t="s">
        <v>199</v>
      </c>
      <c r="B153" s="55">
        <v>1</v>
      </c>
      <c r="C153" s="68" t="s">
        <v>94</v>
      </c>
      <c r="D153" s="68"/>
      <c r="E153" s="68" t="s">
        <v>329</v>
      </c>
      <c r="F153" s="68"/>
      <c r="G153" s="55">
        <v>25085</v>
      </c>
      <c r="H153" s="63">
        <v>46690</v>
      </c>
      <c r="I153" s="90">
        <v>1120</v>
      </c>
      <c r="J153" s="19">
        <f t="shared" si="22"/>
        <v>1120</v>
      </c>
      <c r="K153" s="79">
        <f t="shared" si="19"/>
        <v>1120</v>
      </c>
      <c r="L153" s="20">
        <f t="shared" si="20"/>
        <v>0</v>
      </c>
      <c r="N153">
        <f>+'[1]CONSUMO Dic 25'!F53</f>
        <v>1</v>
      </c>
      <c r="O153">
        <f>+'[1]CONSUMO Dic 25'!G53</f>
        <v>1120</v>
      </c>
      <c r="P153">
        <f t="shared" si="16"/>
        <v>1120</v>
      </c>
      <c r="Q153" s="21">
        <f t="shared" si="17"/>
        <v>0</v>
      </c>
      <c r="R153">
        <f t="shared" si="21"/>
        <v>0</v>
      </c>
    </row>
    <row r="154" spans="1:18" x14ac:dyDescent="0.25">
      <c r="A154" s="68" t="s">
        <v>181</v>
      </c>
      <c r="B154" s="55">
        <v>1</v>
      </c>
      <c r="C154" s="68" t="s">
        <v>330</v>
      </c>
      <c r="D154" s="68"/>
      <c r="E154" s="68" t="s">
        <v>331</v>
      </c>
      <c r="F154" s="68"/>
      <c r="G154" s="55">
        <v>243020</v>
      </c>
      <c r="H154" s="67">
        <v>46569</v>
      </c>
      <c r="I154" s="90">
        <v>2410</v>
      </c>
      <c r="J154" s="19">
        <f t="shared" si="22"/>
        <v>2410</v>
      </c>
      <c r="K154" s="79">
        <f t="shared" si="19"/>
        <v>2410</v>
      </c>
      <c r="L154" s="20">
        <f t="shared" si="20"/>
        <v>0</v>
      </c>
      <c r="N154">
        <f>+'[1]CONSUMO Dic 25'!F46</f>
        <v>1</v>
      </c>
      <c r="O154">
        <f>+'[1]CONSUMO Dic 25'!G46</f>
        <v>2410</v>
      </c>
      <c r="P154">
        <f t="shared" si="16"/>
        <v>2410</v>
      </c>
      <c r="Q154" s="21">
        <f t="shared" si="17"/>
        <v>0</v>
      </c>
      <c r="R154">
        <f t="shared" si="21"/>
        <v>0</v>
      </c>
    </row>
    <row r="155" spans="1:18" x14ac:dyDescent="0.25">
      <c r="A155" s="68" t="s">
        <v>169</v>
      </c>
      <c r="B155" s="55">
        <v>0</v>
      </c>
      <c r="C155" s="68" t="s">
        <v>94</v>
      </c>
      <c r="D155" s="68"/>
      <c r="E155" s="68" t="s">
        <v>332</v>
      </c>
      <c r="F155" s="68"/>
      <c r="G155" s="55">
        <v>24330</v>
      </c>
      <c r="H155" s="67">
        <v>46569</v>
      </c>
      <c r="I155" s="90">
        <v>5384</v>
      </c>
      <c r="J155" s="19">
        <f t="shared" si="22"/>
        <v>0</v>
      </c>
      <c r="K155" s="79">
        <f t="shared" si="19"/>
        <v>0</v>
      </c>
      <c r="L155" s="20">
        <f t="shared" si="20"/>
        <v>0</v>
      </c>
      <c r="N155">
        <f>+'[1]CONSUMO Dic 25'!F109</f>
        <v>0</v>
      </c>
      <c r="O155">
        <f>+'[1]CONSUMO Dic 25'!G109</f>
        <v>5384</v>
      </c>
      <c r="P155">
        <f t="shared" si="16"/>
        <v>0</v>
      </c>
      <c r="Q155" s="21">
        <f t="shared" si="17"/>
        <v>0</v>
      </c>
      <c r="R155">
        <f t="shared" si="21"/>
        <v>0</v>
      </c>
    </row>
    <row r="156" spans="1:18" x14ac:dyDescent="0.25">
      <c r="A156" s="68" t="s">
        <v>254</v>
      </c>
      <c r="B156" s="55">
        <v>1</v>
      </c>
      <c r="C156" s="68" t="s">
        <v>333</v>
      </c>
      <c r="D156" s="68"/>
      <c r="E156" s="68" t="s">
        <v>334</v>
      </c>
      <c r="F156" s="68"/>
      <c r="G156" s="55">
        <v>242750</v>
      </c>
      <c r="H156" s="67">
        <v>46569</v>
      </c>
      <c r="I156" s="90">
        <v>2310</v>
      </c>
      <c r="J156" s="19">
        <f t="shared" si="22"/>
        <v>2310</v>
      </c>
      <c r="K156" s="79">
        <f t="shared" si="19"/>
        <v>2310</v>
      </c>
      <c r="L156" s="20">
        <f t="shared" si="20"/>
        <v>0</v>
      </c>
      <c r="N156">
        <f>+'[1]CONSUMO Dic 25'!F14</f>
        <v>1</v>
      </c>
      <c r="O156">
        <f>+'[1]CONSUMO Dic 25'!G14</f>
        <v>2310</v>
      </c>
      <c r="P156">
        <f t="shared" si="16"/>
        <v>2310</v>
      </c>
      <c r="Q156" s="21">
        <f t="shared" si="17"/>
        <v>0</v>
      </c>
      <c r="R156">
        <f t="shared" si="21"/>
        <v>0</v>
      </c>
    </row>
    <row r="157" spans="1:18" x14ac:dyDescent="0.25">
      <c r="A157" s="68" t="s">
        <v>191</v>
      </c>
      <c r="B157" s="55">
        <v>0</v>
      </c>
      <c r="C157" s="68" t="s">
        <v>335</v>
      </c>
      <c r="D157" s="68"/>
      <c r="E157" s="68" t="s">
        <v>336</v>
      </c>
      <c r="F157" s="68"/>
      <c r="G157" s="55">
        <v>241980</v>
      </c>
      <c r="H157" s="67">
        <v>46569</v>
      </c>
      <c r="I157" s="90">
        <v>4890</v>
      </c>
      <c r="J157" s="19">
        <f t="shared" si="22"/>
        <v>0</v>
      </c>
      <c r="K157" s="79">
        <f t="shared" si="19"/>
        <v>0</v>
      </c>
      <c r="L157" s="20">
        <f t="shared" si="20"/>
        <v>0</v>
      </c>
      <c r="N157">
        <f>+'[1]CONSUMO Dic 25'!F100</f>
        <v>0</v>
      </c>
      <c r="O157">
        <f>+'[1]CONSUMO Dic 25'!G100</f>
        <v>4890</v>
      </c>
      <c r="P157">
        <f t="shared" si="16"/>
        <v>0</v>
      </c>
      <c r="Q157" s="21">
        <f t="shared" si="17"/>
        <v>0</v>
      </c>
      <c r="R157">
        <f t="shared" si="21"/>
        <v>0</v>
      </c>
    </row>
    <row r="158" spans="1:18" x14ac:dyDescent="0.25">
      <c r="A158" s="68" t="s">
        <v>193</v>
      </c>
      <c r="B158" s="55">
        <v>0</v>
      </c>
      <c r="C158" s="68" t="s">
        <v>94</v>
      </c>
      <c r="D158" s="68"/>
      <c r="E158" s="68" t="s">
        <v>337</v>
      </c>
      <c r="F158" s="68"/>
      <c r="G158" s="55">
        <v>242750</v>
      </c>
      <c r="H158" s="67">
        <v>46631</v>
      </c>
      <c r="I158" s="90">
        <v>4890</v>
      </c>
      <c r="J158" s="19">
        <f t="shared" si="22"/>
        <v>0</v>
      </c>
      <c r="K158" s="79">
        <f t="shared" si="19"/>
        <v>0</v>
      </c>
      <c r="L158" s="20">
        <f t="shared" si="20"/>
        <v>0</v>
      </c>
      <c r="N158">
        <f>+'[1]CONSUMO Dic 25'!F101</f>
        <v>0</v>
      </c>
      <c r="O158">
        <f>+'[1]CONSUMO Dic 25'!G101</f>
        <v>4890</v>
      </c>
      <c r="P158">
        <f t="shared" si="16"/>
        <v>0</v>
      </c>
      <c r="Q158" s="21">
        <f t="shared" si="17"/>
        <v>0</v>
      </c>
      <c r="R158">
        <f t="shared" si="21"/>
        <v>0</v>
      </c>
    </row>
    <row r="159" spans="1:18" x14ac:dyDescent="0.25">
      <c r="A159" s="68" t="s">
        <v>338</v>
      </c>
      <c r="B159" s="55">
        <v>3</v>
      </c>
      <c r="C159" s="68" t="s">
        <v>94</v>
      </c>
      <c r="D159" s="68"/>
      <c r="E159" s="68" t="s">
        <v>339</v>
      </c>
      <c r="F159" s="68"/>
      <c r="G159" s="55">
        <v>69256</v>
      </c>
      <c r="H159" s="67">
        <v>46173</v>
      </c>
      <c r="I159" s="90">
        <v>306.25</v>
      </c>
      <c r="J159" s="19">
        <f t="shared" si="22"/>
        <v>918.75</v>
      </c>
      <c r="K159" s="79">
        <f t="shared" si="19"/>
        <v>918.75</v>
      </c>
      <c r="L159" s="20">
        <f t="shared" si="20"/>
        <v>0</v>
      </c>
      <c r="N159">
        <f>+'[1]CONSUMO Dic 25'!F61</f>
        <v>3</v>
      </c>
      <c r="O159">
        <f>+'[1]CONSUMO Dic 25'!G61</f>
        <v>306.25</v>
      </c>
      <c r="P159">
        <f t="shared" si="16"/>
        <v>918.75</v>
      </c>
      <c r="Q159" s="21">
        <f t="shared" si="17"/>
        <v>0</v>
      </c>
      <c r="R159">
        <f t="shared" si="21"/>
        <v>0</v>
      </c>
    </row>
    <row r="160" spans="1:18" ht="15.75" thickBot="1" x14ac:dyDescent="0.3">
      <c r="A160" s="68" t="s">
        <v>340</v>
      </c>
      <c r="B160" s="55">
        <v>0</v>
      </c>
      <c r="C160" s="68" t="s">
        <v>333</v>
      </c>
      <c r="D160" s="68"/>
      <c r="E160" s="68" t="s">
        <v>341</v>
      </c>
      <c r="F160" s="68"/>
      <c r="G160" s="55">
        <v>242500</v>
      </c>
      <c r="H160" s="67">
        <v>46813</v>
      </c>
      <c r="I160" s="90">
        <v>1050</v>
      </c>
      <c r="J160" s="19">
        <f t="shared" si="22"/>
        <v>0</v>
      </c>
      <c r="K160" s="79">
        <f t="shared" si="19"/>
        <v>0</v>
      </c>
      <c r="L160" s="20">
        <f t="shared" si="20"/>
        <v>0</v>
      </c>
      <c r="N160">
        <f>+'[1]CONSUMO Dic 25'!F43</f>
        <v>1</v>
      </c>
      <c r="O160">
        <f>+'[1]CONSUMO Dic 25'!G43</f>
        <v>1050</v>
      </c>
      <c r="P160">
        <f t="shared" si="16"/>
        <v>1050</v>
      </c>
      <c r="Q160" s="21">
        <f t="shared" si="17"/>
        <v>1050</v>
      </c>
      <c r="R160">
        <f t="shared" si="21"/>
        <v>-1</v>
      </c>
    </row>
    <row r="161" spans="1:16" ht="15.75" thickBot="1" x14ac:dyDescent="0.3">
      <c r="A161" s="68"/>
      <c r="B161" s="55"/>
      <c r="C161" s="68"/>
      <c r="D161" s="68"/>
      <c r="E161" s="68"/>
      <c r="F161" s="68"/>
      <c r="G161" s="68"/>
      <c r="H161" s="67"/>
      <c r="I161" s="82"/>
      <c r="J161" s="49">
        <f>SUM(J151:J160)</f>
        <v>8508.75</v>
      </c>
      <c r="K161" s="4"/>
      <c r="L161" s="4"/>
    </row>
    <row r="162" spans="1:16" ht="15.75" thickBot="1" x14ac:dyDescent="0.3">
      <c r="A162" s="81"/>
      <c r="B162" s="81"/>
      <c r="C162" s="81"/>
      <c r="D162" s="81"/>
      <c r="E162" s="81"/>
      <c r="F162" s="81"/>
      <c r="G162" s="81"/>
      <c r="H162" s="63"/>
      <c r="I162" s="81"/>
      <c r="J162" s="81"/>
      <c r="K162" s="4"/>
      <c r="L162" s="4"/>
    </row>
    <row r="163" spans="1:16" ht="15.75" thickBot="1" x14ac:dyDescent="0.3">
      <c r="A163" s="81"/>
      <c r="B163" s="81"/>
      <c r="C163" s="81"/>
      <c r="D163" s="81"/>
      <c r="E163" s="81"/>
      <c r="F163" s="81"/>
      <c r="G163" s="81"/>
      <c r="H163" s="63"/>
      <c r="I163" s="91" t="s">
        <v>342</v>
      </c>
      <c r="J163" s="49">
        <f>+J161+J148+J113+J90+J64+J50</f>
        <v>442785.73000000004</v>
      </c>
      <c r="K163" s="20">
        <f>SUM(K4:K160)</f>
        <v>459523.78</v>
      </c>
      <c r="L163" s="4"/>
      <c r="P163" s="92">
        <f>SUM(P4:P162)</f>
        <v>562461.94999999995</v>
      </c>
    </row>
    <row r="164" spans="1:16" x14ac:dyDescent="0.25">
      <c r="H164" s="93"/>
      <c r="K164" s="20">
        <f>+K163-J163</f>
        <v>16738.049999999988</v>
      </c>
      <c r="L164" s="4"/>
    </row>
    <row r="165" spans="1:16" x14ac:dyDescent="0.25">
      <c r="D165" s="21"/>
      <c r="L165" s="94"/>
      <c r="P165" s="21"/>
    </row>
  </sheetData>
  <mergeCells count="9">
    <mergeCell ref="B91:I91"/>
    <mergeCell ref="B114:I114"/>
    <mergeCell ref="A149:I149"/>
    <mergeCell ref="A1:H1"/>
    <mergeCell ref="B2:I2"/>
    <mergeCell ref="N2:P2"/>
    <mergeCell ref="A51:I51"/>
    <mergeCell ref="B52:I52"/>
    <mergeCell ref="B66:I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</dc:creator>
  <cp:lastModifiedBy>LABORATORIO</cp:lastModifiedBy>
  <dcterms:created xsi:type="dcterms:W3CDTF">2026-07-06T14:39:57Z</dcterms:created>
  <dcterms:modified xsi:type="dcterms:W3CDTF">2026-07-06T14:41:30Z</dcterms:modified>
</cp:coreProperties>
</file>